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2021 - projekty\Mrklovská\"/>
    </mc:Choice>
  </mc:AlternateContent>
  <bookViews>
    <workbookView xWindow="0" yWindow="0" windowWidth="0" windowHeight="0"/>
  </bookViews>
  <sheets>
    <sheet name="Rekapitulace stavby" sheetId="1" r:id="rId1"/>
    <sheet name="01 - SO 01 - Oprava chodn..." sheetId="2" r:id="rId2"/>
    <sheet name="02 - SO 02 - Oprava chodn..." sheetId="3" r:id="rId3"/>
    <sheet name="03 - SO 03 - Oprava chodn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SO 01 - Oprava chodn...'!$C$124:$K$233</definedName>
    <definedName name="_xlnm.Print_Area" localSheetId="1">'01 - SO 01 - Oprava chodn...'!$C$4:$J$76,'01 - SO 01 - Oprava chodn...'!$C$82:$J$106,'01 - SO 01 - Oprava chodn...'!$C$112:$K$233</definedName>
    <definedName name="_xlnm.Print_Titles" localSheetId="1">'01 - SO 01 - Oprava chodn...'!$124:$124</definedName>
    <definedName name="_xlnm._FilterDatabase" localSheetId="2" hidden="1">'02 - SO 02 - Oprava chodn...'!$C$124:$K$206</definedName>
    <definedName name="_xlnm.Print_Area" localSheetId="2">'02 - SO 02 - Oprava chodn...'!$C$4:$J$76,'02 - SO 02 - Oprava chodn...'!$C$82:$J$106,'02 - SO 02 - Oprava chodn...'!$C$112:$K$206</definedName>
    <definedName name="_xlnm.Print_Titles" localSheetId="2">'02 - SO 02 - Oprava chodn...'!$124:$124</definedName>
    <definedName name="_xlnm._FilterDatabase" localSheetId="3" hidden="1">'03 - SO 03 - Oprava chodn...'!$C$124:$K$222</definedName>
    <definedName name="_xlnm.Print_Area" localSheetId="3">'03 - SO 03 - Oprava chodn...'!$C$4:$J$76,'03 - SO 03 - Oprava chodn...'!$C$82:$J$106,'03 - SO 03 - Oprava chodn...'!$C$112:$K$222</definedName>
    <definedName name="_xlnm.Print_Titles" localSheetId="3">'03 - SO 03 - Oprava chodn...'!$124:$124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T218"/>
  <c r="R219"/>
  <c r="R218"/>
  <c r="P219"/>
  <c r="P218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89"/>
  <c r="E7"/>
  <c r="E115"/>
  <c i="3" r="J37"/>
  <c r="J36"/>
  <c i="1" r="AY96"/>
  <c i="3" r="J35"/>
  <c i="1" r="AX96"/>
  <c i="3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89"/>
  <c r="E7"/>
  <c r="E85"/>
  <c i="2" r="J37"/>
  <c r="J36"/>
  <c i="1" r="AY95"/>
  <c i="2" r="J35"/>
  <c i="1" r="AX95"/>
  <c i="2"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T229"/>
  <c r="R230"/>
  <c r="R229"/>
  <c r="P230"/>
  <c r="P229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115"/>
  <c i="1" r="L90"/>
  <c r="AM90"/>
  <c r="AM89"/>
  <c r="L89"/>
  <c r="AM87"/>
  <c r="L87"/>
  <c r="L85"/>
  <c r="L84"/>
  <c i="4" r="BK222"/>
  <c r="J213"/>
  <c r="BK211"/>
  <c r="J209"/>
  <c r="BK205"/>
  <c r="J197"/>
  <c r="J195"/>
  <c r="BK193"/>
  <c r="BK191"/>
  <c r="BK185"/>
  <c r="J183"/>
  <c r="J179"/>
  <c r="J176"/>
  <c r="BK174"/>
  <c r="BK172"/>
  <c r="J169"/>
  <c r="J165"/>
  <c r="BK133"/>
  <c r="J132"/>
  <c i="3" r="BK206"/>
  <c r="BK203"/>
  <c r="J200"/>
  <c r="BK193"/>
  <c r="J190"/>
  <c r="BK189"/>
  <c r="J182"/>
  <c r="J180"/>
  <c r="J178"/>
  <c r="J170"/>
  <c r="BK168"/>
  <c r="BK147"/>
  <c r="BK146"/>
  <c r="BK145"/>
  <c r="BK143"/>
  <c r="J139"/>
  <c r="J137"/>
  <c r="BK135"/>
  <c r="J134"/>
  <c r="BK132"/>
  <c i="2" r="BK233"/>
  <c r="J232"/>
  <c r="BK222"/>
  <c r="J216"/>
  <c r="BK213"/>
  <c r="BK208"/>
  <c r="BK207"/>
  <c r="J203"/>
  <c r="J201"/>
  <c r="BK191"/>
  <c r="BK187"/>
  <c r="J186"/>
  <c r="J182"/>
  <c r="J180"/>
  <c r="J175"/>
  <c r="BK172"/>
  <c r="BK168"/>
  <c r="J161"/>
  <c r="BK155"/>
  <c r="BK146"/>
  <c r="J141"/>
  <c r="BK139"/>
  <c r="BK137"/>
  <c r="BK134"/>
  <c r="J132"/>
  <c i="4" r="J222"/>
  <c r="BK219"/>
  <c r="J219"/>
  <c r="BK216"/>
  <c r="J216"/>
  <c r="BK213"/>
  <c r="J211"/>
  <c r="J202"/>
  <c r="J201"/>
  <c r="J199"/>
  <c r="BK197"/>
  <c r="BK195"/>
  <c r="J193"/>
  <c r="BK183"/>
  <c r="J163"/>
  <c r="BK157"/>
  <c r="BK155"/>
  <c r="J151"/>
  <c r="BK149"/>
  <c r="J148"/>
  <c r="BK143"/>
  <c r="BK141"/>
  <c r="J140"/>
  <c r="J135"/>
  <c r="J130"/>
  <c i="3" r="J206"/>
  <c r="BK205"/>
  <c r="BK197"/>
  <c r="BK195"/>
  <c r="J193"/>
  <c r="J189"/>
  <c r="BK187"/>
  <c r="BK184"/>
  <c r="BK178"/>
  <c r="J176"/>
  <c r="J168"/>
  <c r="BK166"/>
  <c r="J163"/>
  <c r="BK159"/>
  <c r="J151"/>
  <c r="J146"/>
  <c r="BK137"/>
  <c r="J132"/>
  <c i="2" r="J230"/>
  <c r="J227"/>
  <c r="J224"/>
  <c r="BK217"/>
  <c r="J214"/>
  <c r="J211"/>
  <c r="J210"/>
  <c r="BK195"/>
  <c r="J193"/>
  <c r="BK175"/>
  <c r="BK170"/>
  <c r="J168"/>
  <c r="BK157"/>
  <c r="J155"/>
  <c r="BK148"/>
  <c r="J147"/>
  <c r="J144"/>
  <c r="BK142"/>
  <c r="BK141"/>
  <c r="J139"/>
  <c r="J135"/>
  <c r="J134"/>
  <c r="BK128"/>
  <c r="J128"/>
  <c i="4" r="BK221"/>
  <c r="BK209"/>
  <c r="BK206"/>
  <c r="J205"/>
  <c r="BK202"/>
  <c r="BK201"/>
  <c r="BK199"/>
  <c r="J191"/>
  <c r="J188"/>
  <c r="J174"/>
  <c r="J172"/>
  <c r="BK165"/>
  <c r="BK163"/>
  <c r="J157"/>
  <c r="J155"/>
  <c r="BK154"/>
  <c r="BK151"/>
  <c r="BK145"/>
  <c r="J141"/>
  <c r="BK140"/>
  <c r="BK139"/>
  <c r="BK137"/>
  <c r="BK132"/>
  <c r="BK130"/>
  <c r="J128"/>
  <c i="3" r="J205"/>
  <c r="J195"/>
  <c r="BK190"/>
  <c r="BK185"/>
  <c r="J184"/>
  <c r="BK182"/>
  <c r="J174"/>
  <c r="J166"/>
  <c r="J157"/>
  <c r="J147"/>
  <c r="J145"/>
  <c r="J143"/>
  <c r="BK139"/>
  <c r="J133"/>
  <c r="J130"/>
  <c r="BK128"/>
  <c i="2" r="BK232"/>
  <c r="BK230"/>
  <c r="BK227"/>
  <c r="J220"/>
  <c r="J217"/>
  <c r="BK210"/>
  <c r="BK201"/>
  <c r="J199"/>
  <c r="J197"/>
  <c r="BK193"/>
  <c r="J189"/>
  <c r="BK180"/>
  <c r="BK178"/>
  <c r="J163"/>
  <c r="BK161"/>
  <c r="J146"/>
  <c r="BK145"/>
  <c r="BK144"/>
  <c r="J142"/>
  <c r="J130"/>
  <c i="4" r="J221"/>
  <c r="J206"/>
  <c r="BK188"/>
  <c r="J185"/>
  <c r="BK179"/>
  <c r="BK176"/>
  <c r="BK169"/>
  <c r="J154"/>
  <c r="J149"/>
  <c r="BK148"/>
  <c r="J145"/>
  <c r="J143"/>
  <c r="J139"/>
  <c r="J137"/>
  <c r="BK135"/>
  <c r="J133"/>
  <c r="BK128"/>
  <c i="3" r="J203"/>
  <c r="BK200"/>
  <c r="J197"/>
  <c r="J187"/>
  <c r="J185"/>
  <c r="BK180"/>
  <c r="BK176"/>
  <c r="BK174"/>
  <c r="BK170"/>
  <c r="BK163"/>
  <c r="J159"/>
  <c r="BK157"/>
  <c r="BK151"/>
  <c r="J135"/>
  <c r="BK134"/>
  <c r="BK133"/>
  <c r="BK130"/>
  <c r="J128"/>
  <c i="2" r="J233"/>
  <c r="BK224"/>
  <c r="J222"/>
  <c r="BK220"/>
  <c r="BK216"/>
  <c r="BK214"/>
  <c r="J213"/>
  <c r="BK211"/>
  <c r="J208"/>
  <c r="J207"/>
  <c r="BK203"/>
  <c r="BK199"/>
  <c r="BK197"/>
  <c r="J195"/>
  <c r="J191"/>
  <c r="BK189"/>
  <c r="J187"/>
  <c r="BK186"/>
  <c r="BK182"/>
  <c r="J178"/>
  <c r="J172"/>
  <c r="J170"/>
  <c r="BK163"/>
  <c r="J157"/>
  <c r="J148"/>
  <c r="BK147"/>
  <c r="J145"/>
  <c r="J137"/>
  <c r="BK135"/>
  <c r="BK132"/>
  <c r="BK130"/>
  <c i="1" r="AS94"/>
  <c i="2" l="1" r="BK127"/>
  <c r="BK154"/>
  <c r="J154"/>
  <c r="J99"/>
  <c r="BK185"/>
  <c r="J185"/>
  <c r="J100"/>
  <c r="R185"/>
  <c r="T215"/>
  <c r="P231"/>
  <c r="P228"/>
  <c i="3" r="BK127"/>
  <c r="BK156"/>
  <c r="J156"/>
  <c r="J99"/>
  <c r="T156"/>
  <c r="T173"/>
  <c r="T188"/>
  <c r="R204"/>
  <c r="R201"/>
  <c i="4" r="P127"/>
  <c r="R127"/>
  <c r="BK162"/>
  <c r="J162"/>
  <c r="J99"/>
  <c r="T162"/>
  <c r="BK182"/>
  <c r="J182"/>
  <c r="J100"/>
  <c r="P220"/>
  <c r="P217"/>
  <c i="2" r="P127"/>
  <c r="T154"/>
  <c i="3" r="P127"/>
  <c r="P156"/>
  <c r="P173"/>
  <c r="P188"/>
  <c r="T204"/>
  <c r="T201"/>
  <c i="4" r="BK127"/>
  <c r="T127"/>
  <c r="R162"/>
  <c r="R182"/>
  <c r="BK204"/>
  <c r="J204"/>
  <c r="J101"/>
  <c r="R220"/>
  <c r="R217"/>
  <c i="2" r="T127"/>
  <c r="T126"/>
  <c r="R154"/>
  <c r="T185"/>
  <c r="P215"/>
  <c r="BK231"/>
  <c r="J231"/>
  <c r="J105"/>
  <c r="T231"/>
  <c r="T228"/>
  <c i="3" r="T127"/>
  <c r="T126"/>
  <c r="R156"/>
  <c r="R173"/>
  <c r="R188"/>
  <c r="P204"/>
  <c r="P201"/>
  <c i="4" r="T182"/>
  <c r="P204"/>
  <c r="R204"/>
  <c r="T204"/>
  <c r="BK220"/>
  <c r="J220"/>
  <c r="J105"/>
  <c i="2" r="R127"/>
  <c r="P154"/>
  <c r="P185"/>
  <c r="BK215"/>
  <c r="J215"/>
  <c r="J101"/>
  <c r="R215"/>
  <c r="R231"/>
  <c r="R228"/>
  <c i="3" r="R127"/>
  <c r="R126"/>
  <c r="BK173"/>
  <c r="J173"/>
  <c r="J100"/>
  <c r="BK188"/>
  <c r="J188"/>
  <c r="J101"/>
  <c r="BK204"/>
  <c r="J204"/>
  <c r="J105"/>
  <c i="4" r="P162"/>
  <c r="P182"/>
  <c r="T220"/>
  <c r="T217"/>
  <c i="2" r="E85"/>
  <c r="F92"/>
  <c r="BE141"/>
  <c r="BE157"/>
  <c r="BE172"/>
  <c r="BE208"/>
  <c r="BE216"/>
  <c r="BE230"/>
  <c r="BE232"/>
  <c r="BE233"/>
  <c i="3" r="F91"/>
  <c r="J119"/>
  <c r="BE137"/>
  <c r="BE139"/>
  <c r="BE145"/>
  <c r="BE146"/>
  <c r="BE166"/>
  <c r="BE182"/>
  <c r="BE184"/>
  <c r="BE189"/>
  <c r="BE193"/>
  <c r="BE205"/>
  <c i="4" r="E85"/>
  <c r="J91"/>
  <c r="J119"/>
  <c r="J122"/>
  <c r="BE130"/>
  <c r="BE140"/>
  <c r="BE155"/>
  <c r="BE157"/>
  <c r="BE163"/>
  <c r="BE172"/>
  <c r="BE193"/>
  <c r="BE197"/>
  <c r="BE199"/>
  <c r="BE201"/>
  <c r="BE205"/>
  <c r="BE206"/>
  <c r="BE221"/>
  <c r="BK218"/>
  <c r="J218"/>
  <c r="J104"/>
  <c i="2" r="J91"/>
  <c r="J92"/>
  <c r="J119"/>
  <c r="BE132"/>
  <c r="BE134"/>
  <c r="BE135"/>
  <c r="BE137"/>
  <c r="BE139"/>
  <c r="BE146"/>
  <c r="BE148"/>
  <c r="BE155"/>
  <c r="BE163"/>
  <c r="BE170"/>
  <c r="BE182"/>
  <c r="BE187"/>
  <c r="BE189"/>
  <c r="BE203"/>
  <c r="BE211"/>
  <c r="BE214"/>
  <c r="BE220"/>
  <c i="3" r="J92"/>
  <c r="F122"/>
  <c r="BE133"/>
  <c r="BE135"/>
  <c r="BE168"/>
  <c r="BE176"/>
  <c r="BE178"/>
  <c r="BE187"/>
  <c r="BE197"/>
  <c r="BE200"/>
  <c r="BE206"/>
  <c r="BK199"/>
  <c r="J199"/>
  <c r="J102"/>
  <c r="BK202"/>
  <c r="J202"/>
  <c r="J104"/>
  <c i="4" r="F92"/>
  <c r="BE133"/>
  <c r="BE165"/>
  <c r="BE176"/>
  <c r="BE179"/>
  <c r="BE183"/>
  <c r="BE191"/>
  <c r="BE195"/>
  <c i="2" r="F121"/>
  <c r="BE128"/>
  <c r="BE130"/>
  <c r="BE144"/>
  <c r="BE145"/>
  <c r="BE161"/>
  <c r="BE178"/>
  <c r="BE180"/>
  <c r="BE186"/>
  <c r="BE191"/>
  <c r="BE197"/>
  <c r="BE199"/>
  <c r="BE201"/>
  <c r="BE207"/>
  <c r="BE213"/>
  <c r="BE222"/>
  <c i="3" r="J91"/>
  <c r="E115"/>
  <c r="BE130"/>
  <c r="BE132"/>
  <c r="BE134"/>
  <c r="BE143"/>
  <c r="BE147"/>
  <c r="BE170"/>
  <c r="BE180"/>
  <c r="BE190"/>
  <c r="BE203"/>
  <c i="4" r="F91"/>
  <c r="BE132"/>
  <c r="BE137"/>
  <c r="BE145"/>
  <c r="BE151"/>
  <c r="BE169"/>
  <c r="BE174"/>
  <c r="BE185"/>
  <c r="BE188"/>
  <c r="BE209"/>
  <c r="BE211"/>
  <c r="BE213"/>
  <c r="BE216"/>
  <c r="BE219"/>
  <c r="BK215"/>
  <c r="J215"/>
  <c r="J102"/>
  <c i="2" r="BE142"/>
  <c r="BE147"/>
  <c r="BE168"/>
  <c r="BE175"/>
  <c r="BE193"/>
  <c r="BE195"/>
  <c r="BE210"/>
  <c r="BE217"/>
  <c r="BE224"/>
  <c r="BE227"/>
  <c r="BK226"/>
  <c r="J226"/>
  <c r="J102"/>
  <c r="BK229"/>
  <c r="BK228"/>
  <c r="J228"/>
  <c r="J103"/>
  <c i="3" r="BE128"/>
  <c r="BE151"/>
  <c r="BE157"/>
  <c r="BE159"/>
  <c r="BE163"/>
  <c r="BE174"/>
  <c r="BE185"/>
  <c r="BE195"/>
  <c i="4" r="BE128"/>
  <c r="BE135"/>
  <c r="BE139"/>
  <c r="BE141"/>
  <c r="BE143"/>
  <c r="BE148"/>
  <c r="BE149"/>
  <c r="BE154"/>
  <c r="BE202"/>
  <c r="BE222"/>
  <c i="2" r="F35"/>
  <c i="1" r="BB95"/>
  <c i="2" r="F36"/>
  <c i="1" r="BC95"/>
  <c i="4" r="J34"/>
  <c i="1" r="AW97"/>
  <c i="2" r="F34"/>
  <c i="1" r="BA95"/>
  <c i="3" r="F34"/>
  <c i="1" r="BA96"/>
  <c i="2" r="J34"/>
  <c i="1" r="AW95"/>
  <c i="3" r="J34"/>
  <c i="1" r="AW96"/>
  <c i="2" r="F37"/>
  <c i="1" r="BD95"/>
  <c i="3" r="F35"/>
  <c i="1" r="BB96"/>
  <c i="4" r="F37"/>
  <c i="1" r="BD97"/>
  <c i="3" r="F36"/>
  <c i="1" r="BC96"/>
  <c i="4" r="F36"/>
  <c i="1" r="BC97"/>
  <c i="4" r="F35"/>
  <c i="1" r="BB97"/>
  <c i="4" r="F34"/>
  <c i="1" r="BA97"/>
  <c i="3" r="F37"/>
  <c i="1" r="BD96"/>
  <c i="2" l="1" r="R126"/>
  <c r="R125"/>
  <c i="3" r="T125"/>
  <c i="4" r="BK126"/>
  <c r="J126"/>
  <c r="J97"/>
  <c i="3" r="P126"/>
  <c r="P125"/>
  <c i="1" r="AU96"/>
  <c i="2" r="P126"/>
  <c r="P125"/>
  <c i="1" r="AU95"/>
  <c i="3" r="BK126"/>
  <c r="J126"/>
  <c r="J97"/>
  <c r="R125"/>
  <c i="2" r="T125"/>
  <c i="4" r="R126"/>
  <c r="R125"/>
  <c i="2" r="BK126"/>
  <c r="J126"/>
  <c r="J97"/>
  <c i="4" r="T126"/>
  <c r="T125"/>
  <c r="P126"/>
  <c r="P125"/>
  <c i="1" r="AU97"/>
  <c i="2" r="J127"/>
  <c r="J98"/>
  <c r="J229"/>
  <c r="J104"/>
  <c i="3" r="J127"/>
  <c r="J98"/>
  <c i="4" r="J127"/>
  <c r="J98"/>
  <c r="BK217"/>
  <c r="J217"/>
  <c r="J103"/>
  <c i="3" r="BK201"/>
  <c r="J201"/>
  <c r="J103"/>
  <c i="1" r="BA94"/>
  <c r="W30"/>
  <c i="2" r="F33"/>
  <c i="1" r="AZ95"/>
  <c i="4" r="F33"/>
  <c i="1" r="AZ97"/>
  <c i="3" r="J33"/>
  <c i="1" r="AV96"/>
  <c r="AT96"/>
  <c r="BD94"/>
  <c r="W33"/>
  <c i="4" r="J33"/>
  <c i="1" r="AV97"/>
  <c r="AT97"/>
  <c i="2" r="J33"/>
  <c i="1" r="AV95"/>
  <c r="AT95"/>
  <c i="3" r="F33"/>
  <c i="1" r="AZ96"/>
  <c r="BC94"/>
  <c r="W32"/>
  <c r="BB94"/>
  <c r="AX94"/>
  <c i="2" l="1" r="BK125"/>
  <c r="J125"/>
  <c r="J96"/>
  <c i="3" r="BK125"/>
  <c r="J125"/>
  <c r="J96"/>
  <c i="4" r="BK125"/>
  <c r="J125"/>
  <c r="J96"/>
  <c i="1" r="AU94"/>
  <c r="AY94"/>
  <c r="AW94"/>
  <c r="AK30"/>
  <c r="AZ94"/>
  <c r="W29"/>
  <c r="W31"/>
  <c l="1" r="AV94"/>
  <c r="AK29"/>
  <c i="2" r="J30"/>
  <c i="1" r="AG95"/>
  <c r="AN95"/>
  <c i="3" r="J30"/>
  <c i="1" r="AG96"/>
  <c r="AN96"/>
  <c i="4" r="J30"/>
  <c i="1" r="AG97"/>
  <c r="AN97"/>
  <c i="3" l="1" r="J39"/>
  <c i="4" r="J39"/>
  <c i="2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<sst xmlns="http://schemas.openxmlformats.org/spreadsheetml/2006/main">
  <si>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</si>
  <si>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</si>
  <si>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</si>
  <si>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</si>
  <si>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</si>
  <si>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{482ede58-60c8-46db-ab7b-657f98c3a84b}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</si>
  <si>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</si>
  <si>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</si>
  <si>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</si>
  <si>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</si>
  <si>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</si>
  <si>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</si>
  <si>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</si>
  <si>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</si>
  <si>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</si>
  <si>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</si>
  <si>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</si>
  <si>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chodníkových těles v Novém Jičíně</t>
  </si>
  <si>
    <t>KSO:</t>
  </si>
  <si>
    <t>CC-CZ:</t>
  </si>
  <si>
    <t>Místo:</t>
  </si>
  <si>
    <t>Nový Jičín</t>
  </si>
  <si>
    <t>Datum:</t>
  </si>
  <si>
    <t>11. 2. 2021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</si>
  <si>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</si>
  <si>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</si>
  <si>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</si>
  <si>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</si>
  <si>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</si>
  <si>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</si>
  <si>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</si>
  <si>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</si>
  <si>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</si>
  <si>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</si>
  <si>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</si>
  <si>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</si>
  <si>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</si>
  <si>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</si>
  <si>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</si>
  <si>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</si>
  <si>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</si>
  <si>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</si>
  <si>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</si>
  <si>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</si>
  <si>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</si>
  <si>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</si>
  <si>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</si>
  <si>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</si>
  <si>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</si>
  <si>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</si>
  <si>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</si>
  <si>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</si>
  <si>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</si>
  <si>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</si>
  <si>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</si>
  <si>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</si>
  <si>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</si>
  <si>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</si>
  <si>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</si>
  <si>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</si>
  <si>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</si>
  <si>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</si>
  <si>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</si>
  <si>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</si>
  <si>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</si>
  <si>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</si>
  <si>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</si>
  <si>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</si>
  <si>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</si>
  <si>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</si>
  <si>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</si>
  <si>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</si>
  <si>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</si>
  <si>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</si>
  <si>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</si>
  <si>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</si>
  <si>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</si>
  <si>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</si>
  <si>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</si>
  <si>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01 - Oprava chodníkového tělesa na ulici Máchova - západ</t>
  </si>
  <si>
    <t>STA</t>
  </si>
  <si>
    <t>1</t>
  </si>
  <si>
    <t>{2a3294fb-60bb-4e5d-903e-a3272fbc196d}</t>
  </si>
  <si>
    <t>2</t>
  </si>
  <si>
    <t>02</t>
  </si>
  <si>
    <t>SO 02 - Oprava chodníkového tělesa na ulici Máchova - východ</t>
  </si>
  <si>
    <t>{e78472e7-5cfa-4d70-89c0-b4082902cd00}</t>
  </si>
  <si>
    <t>03</t>
  </si>
  <si>
    <t>SO 03 - Oprava chodníkového tělesa na ulici Slezská</t>
  </si>
  <si>
    <t>{ae9042c0-c4f1-46d8-8f0c-23b8faf16956}</t>
  </si>
  <si>
    <t>KRYCÍ LIST SOUPISU PRACÍ</t>
  </si>
  <si>
    <t>Objekt:</t>
  </si>
  <si>
    <t>01 - SO 01 - Oprava chodníkového tělesa na ulici Máchova - západ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</si>
  <si>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</si>
  <si>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</si>
  <si>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</si>
  <si>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</si>
  <si>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</si>
  <si>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</si>
  <si>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</si>
  <si>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</si>
  <si>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</si>
  <si>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</si>
  <si>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</si>
  <si>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</si>
  <si>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</si>
  <si>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</si>
  <si>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</si>
  <si>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</si>
  <si>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</si>
  <si>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</si>
  <si>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</si>
  <si>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</si>
  <si>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</si>
  <si>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</si>
  <si>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</si>
  <si>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</si>
  <si>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</si>
  <si>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</si>
  <si>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</si>
  <si>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</si>
  <si>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</si>
  <si>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</si>
  <si>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</si>
  <si>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</si>
  <si>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</si>
  <si>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</si>
  <si>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</si>
  <si>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2021 01</t>
  </si>
  <si>
    <t>4</t>
  </si>
  <si>
    <t>-63148545</t>
  </si>
  <si>
    <t>VV</t>
  </si>
  <si>
    <t>3,0*3,0*0,8+2,1*20,0+2,1*2,5*0,5+0,175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</si>
  <si>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</si>
  <si>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</si>
  <si>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-387443970</t>
  </si>
  <si>
    <t xml:space="preserve">"chodník"   205,0+52,0</t>
  </si>
  <si>
    <t>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</si>
  <si>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</si>
  <si>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</si>
  <si>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1195767952</t>
  </si>
  <si>
    <t xml:space="preserve">"chodník"   2,2*18,0+1,8*47,0+(3,1-1,8)*11,6+2,1*30,0+2,0*1,8*0,5+0,92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</si>
  <si>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</si>
  <si>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</si>
  <si>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1501059159</t>
  </si>
  <si>
    <t>5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</si>
  <si>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</si>
  <si>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</si>
  <si>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1175008113</t>
  </si>
  <si>
    <t xml:space="preserve">"komunikace"   0,2*(18,0+3,5+2,0+47,0+48,0+2,5)+(0,2+0,4+2,1+1,0)*7,6+0,68</t>
  </si>
  <si>
    <t>6</t>
  </si>
  <si>
    <t>113201112</t>
  </si>
  <si>
    <t xml:space="preserve">Vytrhání obrub  s vybouráním lože, s přemístěním hmot na skládku na vzdálenost do 3 m nebo s naložením na dopravní prostředek silničních ležatých</t>
  </si>
  <si>
    <t>m</t>
  </si>
  <si>
    <t>-646049811</t>
  </si>
  <si>
    <t xml:space="preserve">"žulové obrubníky k dalšímu použití"    2,0+47,0+2,0+2,5+48,0+2,5</t>
  </si>
  <si>
    <t>7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</si>
  <si>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</si>
  <si>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</si>
  <si>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1948511409</t>
  </si>
  <si>
    <t xml:space="preserve">"betonové obrubníky"    18,0+3,5+5,5+4,0+3,0</t>
  </si>
  <si>
    <t>8</t>
  </si>
  <si>
    <t>119009001.R</t>
  </si>
  <si>
    <t>Práce související s exitencí podzemních sítí - ruční výkop, zabezpečení kabelů apod. - položka bude čerpána pouze se souhlasem investora ve stavebním deníku</t>
  </si>
  <si>
    <t>soubor</t>
  </si>
  <si>
    <t>1277795264</t>
  </si>
  <si>
    <t>9</t>
  </si>
  <si>
    <t>119009002.R</t>
  </si>
  <si>
    <t xml:space="preserve">Ztížené práce  při bourání a osazení dlažby kolem stávající podezdívky plotu</t>
  </si>
  <si>
    <t>-153046784</t>
  </si>
  <si>
    <t>46,0+1,3*2+49,0+2,0</t>
  </si>
  <si>
    <t>10</t>
  </si>
  <si>
    <t>119009004.R</t>
  </si>
  <si>
    <t xml:space="preserve">Ztížené práce  při osazení zámkové dlažby kolem hydrantů, uzávěrů vody a plynu</t>
  </si>
  <si>
    <t>kus</t>
  </si>
  <si>
    <t>-987055896</t>
  </si>
  <si>
    <t>11</t>
  </si>
  <si>
    <t>119009005.R</t>
  </si>
  <si>
    <t xml:space="preserve">Ztížené práce  při osazení zámkové dlažby kolem ocelových sloupků dopravních značek apod.</t>
  </si>
  <si>
    <t>-1432743464</t>
  </si>
  <si>
    <t>12</t>
  </si>
  <si>
    <t>119009015.R</t>
  </si>
  <si>
    <t xml:space="preserve">Ztížené práce  při uložení asfaltu kolem uličních vpustí a kanalizačních šachet</t>
  </si>
  <si>
    <t>-245020087</t>
  </si>
  <si>
    <t>13</t>
  </si>
  <si>
    <t>181950001.R</t>
  </si>
  <si>
    <t>Úprava zeleně kolem ukončovacího chodníkového obrubníku - výkop rýhy, ornice, zatravnění, odvoz a uložení přebytečného výkopku</t>
  </si>
  <si>
    <t>304516674</t>
  </si>
  <si>
    <t>14</t>
  </si>
  <si>
    <t>181951112</t>
  </si>
  <si>
    <t>Úprava pláně vyrovnáním výškových rozdílů strojně v hornině třídy těžitelnosti I, skupiny 1 až 3 se zhutněním</t>
  </si>
  <si>
    <t>1002562109</t>
  </si>
  <si>
    <t xml:space="preserve">"chodník"  2,2*18,0+3,0*3,0*0,8++1,8*48+1,3*11,6+2,1*49,0+1,8*2,0*0,5+2,1*2,5*0,5+0,395</t>
  </si>
  <si>
    <t xml:space="preserve">"vjezd-vrata"    2,1*7,0+0,3</t>
  </si>
  <si>
    <t xml:space="preserve">"obrubníky"   0,35*(21,5+14,5)+0,5*108,5+0,15</t>
  </si>
  <si>
    <t xml:space="preserve">"komunikace"   0,2*(18,0+3,5+2,0+47,0+48,0+2,5)+0,8</t>
  </si>
  <si>
    <t>Součet</t>
  </si>
  <si>
    <t>Komunikace pozemní</t>
  </si>
  <si>
    <t>564730011</t>
  </si>
  <si>
    <t xml:space="preserve">Podklad nebo kryt z kameniva hrubého drceného  vel. 8-16 mm s rozprostřením a zhutněním, po zhutnění tl. 100 mm</t>
  </si>
  <si>
    <t>343278251</t>
  </si>
  <si>
    <t>16</t>
  </si>
  <si>
    <t>564750111</t>
  </si>
  <si>
    <t xml:space="preserve">Podklad nebo kryt z kameniva hrubého drceného  vel. 16-32 mm s rozprostřením a zhutněním, po zhutnění tl. 150 mm</t>
  </si>
  <si>
    <t>-423021896</t>
  </si>
  <si>
    <t xml:space="preserve">"chodník"   2,2*18,0+3,0*3,0*0,8++1,8*48+1,3*11,6+2,1*49,0+1,8*2,0*0,5+2,1*2,5*0,5+0,395</t>
  </si>
  <si>
    <t>17</t>
  </si>
  <si>
    <t>564750114</t>
  </si>
  <si>
    <t xml:space="preserve">Podklad nebo kryt z kameniva hrubého drceného  vel. 16-32 mm s rozprostřením a zhutněním, po zhutnění tl. 180 mm</t>
  </si>
  <si>
    <t>1195986688</t>
  </si>
  <si>
    <t xml:space="preserve">"vjezd-vrata"    2,1*7,0+1,0*6,1+0,2</t>
  </si>
  <si>
    <t>18</t>
  </si>
  <si>
    <t>564831111</t>
  </si>
  <si>
    <t xml:space="preserve">Podklad ze štěrkodrti ŠD  s rozprostřením a zhutněním, po zhutnění tl. 100 mm</t>
  </si>
  <si>
    <t>589065466</t>
  </si>
  <si>
    <t>štěrkodrť 0-32</t>
  </si>
  <si>
    <t>19</t>
  </si>
  <si>
    <t>564951413</t>
  </si>
  <si>
    <t xml:space="preserve">Podklad nebo podsyp z asfaltového recyklátu  s rozprostřením a zhutněním, po zhutnění tl. 150 mm</t>
  </si>
  <si>
    <t>-1569729023</t>
  </si>
  <si>
    <t xml:space="preserve">"dočasný zásyp komunikace"   0,2*(18,0+3,5+2,0+47,0+48,0+2,5)+0,8</t>
  </si>
  <si>
    <t>20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</si>
  <si>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</si>
  <si>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</si>
  <si>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-1300657532</t>
  </si>
  <si>
    <t xml:space="preserve">"chodník"   2,2*18,0+3,0*3,0*0,8+1,8*48+1,3*11,6+2,1*49,0+1,8*2,0*0,5+2,1*2,5*0,5+0,395</t>
  </si>
  <si>
    <t>M</t>
  </si>
  <si>
    <t>59245015</t>
  </si>
  <si>
    <t>dlažba zámková tvaru I 200x165x60mm přírodní</t>
  </si>
  <si>
    <t>29204330</t>
  </si>
  <si>
    <t>256,0-4,68</t>
  </si>
  <si>
    <t>251,32*1,02 'Přepočtené koeficientem množství</t>
  </si>
  <si>
    <t>22</t>
  </si>
  <si>
    <t>59245222</t>
  </si>
  <si>
    <t>dlažba zámková tvaru I základní pro nevidomé 196x161x60mm barevná</t>
  </si>
  <si>
    <t>-532846218</t>
  </si>
  <si>
    <t>0,4*(4,5+3,0+2,1*2)</t>
  </si>
  <si>
    <t>4,68*1,02 'Přepočtené koeficientem množství</t>
  </si>
  <si>
    <t>23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</si>
  <si>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</si>
  <si>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</si>
  <si>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8009131</t>
  </si>
  <si>
    <t>24</t>
  </si>
  <si>
    <t>59245213</t>
  </si>
  <si>
    <t>dlažba zámková tvaru I 196x161x80mm přírodní</t>
  </si>
  <si>
    <t>-320992322</t>
  </si>
  <si>
    <t>21,0-3,6</t>
  </si>
  <si>
    <t>25</t>
  </si>
  <si>
    <t>59245224</t>
  </si>
  <si>
    <t>dlažba zámková tvaru I základní pro nevidomé 196x161x80mm barevná</t>
  </si>
  <si>
    <t>-1759632234</t>
  </si>
  <si>
    <t>0,4*9,0</t>
  </si>
  <si>
    <t>3,6*1,03 'Přepočtené koeficientem množství</t>
  </si>
  <si>
    <t>Ostatní konstrukce a práce, bourání</t>
  </si>
  <si>
    <t>26</t>
  </si>
  <si>
    <t>91001.R</t>
  </si>
  <si>
    <t>Úprava stávajících vrat vjezdu na parc.č.355/6</t>
  </si>
  <si>
    <t>-260256217</t>
  </si>
  <si>
    <t>27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</si>
  <si>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</si>
  <si>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</si>
  <si>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403238338</t>
  </si>
  <si>
    <t>19,0+2,5</t>
  </si>
  <si>
    <t>28</t>
  </si>
  <si>
    <t>59217031</t>
  </si>
  <si>
    <t>obrubník betonový silniční 1000x150x250mm</t>
  </si>
  <si>
    <t>1919373583</t>
  </si>
  <si>
    <t>17*1,02 'Přepočtené koeficientem množství</t>
  </si>
  <si>
    <t>29</t>
  </si>
  <si>
    <t>59217029</t>
  </si>
  <si>
    <t>obrubník betonový silniční nájezdový 1000x150x150mm</t>
  </si>
  <si>
    <t>1714053894</t>
  </si>
  <si>
    <t>3*1,02 'Přepočtené koeficientem množství</t>
  </si>
  <si>
    <t>30</t>
  </si>
  <si>
    <t>59217028</t>
  </si>
  <si>
    <t>obrubník betonový silniční nájezdový 500x150x150mm</t>
  </si>
  <si>
    <t>-455197005</t>
  </si>
  <si>
    <t>0,5*1,02 'Přepočtené koeficientem množství</t>
  </si>
  <si>
    <t>31</t>
  </si>
  <si>
    <t>59217030</t>
  </si>
  <si>
    <t>obrubník betonový silniční přechodový 1000x150x150-250mm</t>
  </si>
  <si>
    <t>-1729869639</t>
  </si>
  <si>
    <t>1*1,02 'Přepočtené koeficientem množství</t>
  </si>
  <si>
    <t>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</si>
  <si>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</si>
  <si>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</si>
  <si>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-53905214</t>
  </si>
  <si>
    <t>5,5+7,0+2,0</t>
  </si>
  <si>
    <t>33</t>
  </si>
  <si>
    <t>59217017</t>
  </si>
  <si>
    <t>obrubník betonový chodníkový 1000x100x250mm</t>
  </si>
  <si>
    <t>285557729</t>
  </si>
  <si>
    <t>14*1,02 'Přepočtené koeficientem množství</t>
  </si>
  <si>
    <t>34</t>
  </si>
  <si>
    <t>59217024</t>
  </si>
  <si>
    <t>obrubník betonový chodníkový 500x100x250mm</t>
  </si>
  <si>
    <t>1911531039</t>
  </si>
  <si>
    <t>35</t>
  </si>
  <si>
    <t>916241213</t>
  </si>
  <si>
    <t>Osazení obrubníku kamenného se zřízením lože, s vyplněním a zatřením spár cementovou maltou stojatého s boční opěrou z betonu prostého, do lože z betonu prostého</t>
  </si>
  <si>
    <t>1317842776</t>
  </si>
  <si>
    <t xml:space="preserve">"obrubník v ložený v urovni komunikace"   2,0+7,0+2,5</t>
  </si>
  <si>
    <t xml:space="preserve">"obrubní k 12 cm nad úroveň komunikace a přechodový obrubník"   48,0+49,0</t>
  </si>
  <si>
    <t>36</t>
  </si>
  <si>
    <t>58380209.m</t>
  </si>
  <si>
    <t>žulový silniční obrubník - použity stávající vybourané obruby, chybějící obrubníky dodá investor</t>
  </si>
  <si>
    <t>764164785</t>
  </si>
  <si>
    <t>37</t>
  </si>
  <si>
    <t>916991121</t>
  </si>
  <si>
    <t xml:space="preserve">Lože pod obrubníky, krajníky nebo obruby z dlažebních kostek  z betonu prostého</t>
  </si>
  <si>
    <t>m3</t>
  </si>
  <si>
    <t>-825842781</t>
  </si>
  <si>
    <t>0,35*0,1*(21,5+14,5)+0,5*0,1*108,5</t>
  </si>
  <si>
    <t>38</t>
  </si>
  <si>
    <t>919121129.R</t>
  </si>
  <si>
    <t>Těsnění spár mezi stávajícím povrchem a novou asfaltovou plochou</t>
  </si>
  <si>
    <t>475556349</t>
  </si>
  <si>
    <t>39</t>
  </si>
  <si>
    <t>919735113</t>
  </si>
  <si>
    <t xml:space="preserve">Řezání stávajícího živičného krytu nebo podkladu  hloubky přes 100 do 150 mm</t>
  </si>
  <si>
    <t>263271466</t>
  </si>
  <si>
    <t>0,2*2+18,0+3,5+0,2*2+2,0+47,0+9,1+6,1+48,0+2,5</t>
  </si>
  <si>
    <t>40</t>
  </si>
  <si>
    <t>9199795551.R</t>
  </si>
  <si>
    <t>Úprava ploch kolem hydrantů, šoupat, poklopů a mříží nebo sloupů v dlážděných krytech pl do 2 m2</t>
  </si>
  <si>
    <t>-1814674766</t>
  </si>
  <si>
    <t>41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</si>
  <si>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</si>
  <si>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</si>
  <si>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359334146</t>
  </si>
  <si>
    <t>997</t>
  </si>
  <si>
    <t>Přesun sutě</t>
  </si>
  <si>
    <t>42</t>
  </si>
  <si>
    <t>997221551</t>
  </si>
  <si>
    <t xml:space="preserve">Vodorovná doprava suti  bez naložení, ale se složením a s hrubým urovnáním ze sypkých materiálů, na vzdálenost do 1 km</t>
  </si>
  <si>
    <t>t</t>
  </si>
  <si>
    <t>1056318105</t>
  </si>
  <si>
    <t>43</t>
  </si>
  <si>
    <t>997221559</t>
  </si>
  <si>
    <t xml:space="preserve">Vodorovná doprava suti  bez naložení, ale se složením a s hrubým urovnáním Příplatek k ceně za každý další i započatý 1 km přes 1 km</t>
  </si>
  <si>
    <t>-1445385465</t>
  </si>
  <si>
    <t xml:space="preserve">"odpočet vybouraných žulových obrub-zpět požití"   242,85-30,16</t>
  </si>
  <si>
    <t>212,69*9 'Přepočtené koeficientem množství</t>
  </si>
  <si>
    <t>44</t>
  </si>
  <si>
    <t>997221861</t>
  </si>
  <si>
    <t>Poplatek za uložení stavebního odpadu na recyklační skládce (skládkovné) z prostého betonu zatříděného do Katalogu odpadů pod kódem 17 01 01</t>
  </si>
  <si>
    <t>196896559</t>
  </si>
  <si>
    <t>13,52+6,97</t>
  </si>
  <si>
    <t>45</t>
  </si>
  <si>
    <t>997221873</t>
  </si>
  <si>
    <t>Poplatek za uložení stavebního odpadu na recyklační skládce (skládkovné) zeminy a kamení zatříděného do Katalogu odpadů pod kódem 17 05 04</t>
  </si>
  <si>
    <t>1147048508</t>
  </si>
  <si>
    <t>113,08+23,32</t>
  </si>
  <si>
    <t>46</t>
  </si>
  <si>
    <t>997221875</t>
  </si>
  <si>
    <t>Poplatek za uložení stavebního odpadu na recyklační skládce (skládkovné) asfaltového bez obsahu dehtu zatříděného do Katalogu odpadů pod kódem 17 03 02</t>
  </si>
  <si>
    <t>-46417314</t>
  </si>
  <si>
    <t>45,1+16,748</t>
  </si>
  <si>
    <t>998</t>
  </si>
  <si>
    <t>Přesun hmot</t>
  </si>
  <si>
    <t>47</t>
  </si>
  <si>
    <t>998223011</t>
  </si>
  <si>
    <t xml:space="preserve">Přesun hmot pro pozemní komunikace s krytem dlážděným  dopravní vzdálenost do 200 m jakékoliv délky objektu</t>
  </si>
  <si>
    <t>329510404</t>
  </si>
  <si>
    <t>VRN</t>
  </si>
  <si>
    <t>Vedlejší rozpočtové náklady</t>
  </si>
  <si>
    <t>VRN3</t>
  </si>
  <si>
    <t>Zařízení staveniště</t>
  </si>
  <si>
    <t>48</t>
  </si>
  <si>
    <t>031002001.R</t>
  </si>
  <si>
    <t>Zařízení staveniště - zřízení a zrušení</t>
  </si>
  <si>
    <t>1024</t>
  </si>
  <si>
    <t>242839845</t>
  </si>
  <si>
    <t>VRN9</t>
  </si>
  <si>
    <t>Ostatní náklady</t>
  </si>
  <si>
    <t>49</t>
  </si>
  <si>
    <t>091002001.R</t>
  </si>
  <si>
    <t>Ostatní náklady - vytýčení inženýrských sítí</t>
  </si>
  <si>
    <t>94591047</t>
  </si>
  <si>
    <t>50</t>
  </si>
  <si>
    <t>091002002.R</t>
  </si>
  <si>
    <t>Ostatní náklady - dočasné dopravní značení</t>
  </si>
  <si>
    <t>935655987</t>
  </si>
  <si>
    <t>02 - SO 02 - Oprava chodníkového tělesa na ulici Máchova - východ</t>
  </si>
  <si>
    <t xml:space="preserve">"chodník asfalt."   84,0</t>
  </si>
  <si>
    <t xml:space="preserve">"chodník"   1,7*49,0+0,7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</si>
  <si>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</si>
  <si>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</si>
  <si>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157906224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</si>
  <si>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</si>
  <si>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</si>
  <si>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1995135416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</si>
  <si>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</si>
  <si>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</si>
  <si>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-176775220</t>
  </si>
  <si>
    <t>3,0*5,0+3,0*4,5</t>
  </si>
  <si>
    <t xml:space="preserve">"komunikace"   0,2*49,0+0,2</t>
  </si>
  <si>
    <t xml:space="preserve">"betonové obrubníky silniční"    49,0</t>
  </si>
  <si>
    <t xml:space="preserve">"betonové obrubníky chodníkové"    23,0+13,5+6,5</t>
  </si>
  <si>
    <t>113204111</t>
  </si>
  <si>
    <t xml:space="preserve">Vytrhání obrub  s vybouráním lože, s přemístěním hmot na skládku na vzdálenost do 3 m nebo s naložením na dopravní prostředek záhonových</t>
  </si>
  <si>
    <t>-760704142</t>
  </si>
  <si>
    <t>5,0*2+4,5*2</t>
  </si>
  <si>
    <t xml:space="preserve">"záhonové"   5,0*2+4,5*2</t>
  </si>
  <si>
    <t xml:space="preserve">"chodník"  1,7*49,0+3,0*(4,5+5,0)+0,2</t>
  </si>
  <si>
    <t xml:space="preserve">"obrubníky"   0,15*(49,0+23,5+13,5+6,5+4,5*2+5,0*2)+0,275</t>
  </si>
  <si>
    <t xml:space="preserve">"komunikace"   10,0</t>
  </si>
  <si>
    <t xml:space="preserve">"chodník"   112,0</t>
  </si>
  <si>
    <t>1238181743</t>
  </si>
  <si>
    <t xml:space="preserve">"dočasný zásyp komunikace"   0,2*49,0+0,2</t>
  </si>
  <si>
    <t>112,0</t>
  </si>
  <si>
    <t>112*1,02 'Přepočtené koeficientem množství</t>
  </si>
  <si>
    <t>49,0</t>
  </si>
  <si>
    <t>49*1,02 'Přepočtené koeficientem množství</t>
  </si>
  <si>
    <t>23,0+13,5+6,5+4,5*2+5,0*2</t>
  </si>
  <si>
    <t>62*1,02 'Přepočtené koeficientem množství</t>
  </si>
  <si>
    <t>0,35*0,1*(49,0+62,0)</t>
  </si>
  <si>
    <t>0,2*2+49,0</t>
  </si>
  <si>
    <t>108,071</t>
  </si>
  <si>
    <t>108,071*9 'Přepočtené koeficientem množství</t>
  </si>
  <si>
    <t>17,813+12,236+1,805</t>
  </si>
  <si>
    <t>36,96+4,845+4,4</t>
  </si>
  <si>
    <t>18,48+2,793+3,16</t>
  </si>
  <si>
    <t>03 - SO 03 - Oprava chodníkového tělesa na ulici Slezská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</si>
  <si>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</si>
  <si>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</si>
  <si>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2113565419</t>
  </si>
  <si>
    <t xml:space="preserve">"chodník"   2,1*17,0+1,2*22,0+1,2*1,5*0,5</t>
  </si>
  <si>
    <t xml:space="preserve">"chodník"   63,0</t>
  </si>
  <si>
    <t xml:space="preserve">"komunikace"   0,2*(39,0+2,0)</t>
  </si>
  <si>
    <t xml:space="preserve">"betonové obrubníky silniční"    39,0+1,5</t>
  </si>
  <si>
    <t>4,5+1,0*2+23,0</t>
  </si>
  <si>
    <t>68311768</t>
  </si>
  <si>
    <t>121151103</t>
  </si>
  <si>
    <t>Sejmutí ornice strojně při souvislé ploše do 100 m2, tl. vrstvy do 200 mm</t>
  </si>
  <si>
    <t>723561955</t>
  </si>
  <si>
    <t xml:space="preserve">"rozšíření chodníku"   0,2*22,0</t>
  </si>
  <si>
    <t>122251101</t>
  </si>
  <si>
    <t>Odkopávky a prokopávky nezapažené strojně v hornině třídy těžitelnosti I skupiny 3 do 20 m3</t>
  </si>
  <si>
    <t>-270822010</t>
  </si>
  <si>
    <t xml:space="preserve">"rozšíření chodníku"   0,15*0,2*22,0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</si>
  <si>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</si>
  <si>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</si>
  <si>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-1785046590</t>
  </si>
  <si>
    <t>přemístění na skládku investora</t>
  </si>
  <si>
    <t xml:space="preserve">"rozšíření chodníku"   0,2*0,2*22,0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</si>
  <si>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</si>
  <si>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</si>
  <si>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404793224</t>
  </si>
  <si>
    <t>171201231</t>
  </si>
  <si>
    <t>274591793</t>
  </si>
  <si>
    <t>0,66*1,6 'Přepočtené koeficientem množství</t>
  </si>
  <si>
    <t>171251101</t>
  </si>
  <si>
    <t>Uložení sypanin do násypů strojně s rozprostřením sypaniny ve vrstvách a s hrubým urovnáním nezhutněných jakékoliv třídy těžitelnosti</t>
  </si>
  <si>
    <t>-505094353</t>
  </si>
  <si>
    <t>uložení na skládku investora</t>
  </si>
  <si>
    <t xml:space="preserve">"ornice"   0,88</t>
  </si>
  <si>
    <t>171251201</t>
  </si>
  <si>
    <t>Uložení sypaniny na skládky nebo meziskládky bez hutnění s upravením uložené sypaniny do předepsaného tvaru</t>
  </si>
  <si>
    <t>102692828</t>
  </si>
  <si>
    <t xml:space="preserve">"betonové obrubníky chodníkové"    4,5+23,0</t>
  </si>
  <si>
    <t xml:space="preserve">"chodník"  68,0</t>
  </si>
  <si>
    <t xml:space="preserve">"obrubníky"   0,15*(39,0+2,0)</t>
  </si>
  <si>
    <t xml:space="preserve">"komunikace"   8,2</t>
  </si>
  <si>
    <t>-1421975976</t>
  </si>
  <si>
    <t xml:space="preserve">"chodník"   68,0</t>
  </si>
  <si>
    <t xml:space="preserve">"dočasný zásyp komunikace"   0,2*(39,0+2,0)</t>
  </si>
  <si>
    <t xml:space="preserve">"chodník"  2,1*17,0+1,4*22,0+1,4*1,5*0,5+0,45</t>
  </si>
  <si>
    <t>68,0-5,0</t>
  </si>
  <si>
    <t>63*1,02 'Přepočtené koeficientem množství</t>
  </si>
  <si>
    <t>-1640325769</t>
  </si>
  <si>
    <t>0,4*(2,1+1,4+6,0+3,0)</t>
  </si>
  <si>
    <t>5*1,02 'Přepočtené koeficientem množství</t>
  </si>
  <si>
    <t>39,0+2,0</t>
  </si>
  <si>
    <t>32,0</t>
  </si>
  <si>
    <t>32*1,02 'Přepočtené koeficientem množství</t>
  </si>
  <si>
    <t>1796489829</t>
  </si>
  <si>
    <t xml:space="preserve">"vjezd + místo pro přecházení"    4,0+2,0</t>
  </si>
  <si>
    <t>6*1,02 'Přepočtené koeficientem množství</t>
  </si>
  <si>
    <t>909520165</t>
  </si>
  <si>
    <t>23,0+4,5+2,0</t>
  </si>
  <si>
    <t>29*1,02 'Přepočtené koeficientem množství</t>
  </si>
  <si>
    <t>-1085420269</t>
  </si>
  <si>
    <t>0,35*0,1*(41,0+29,5)</t>
  </si>
  <si>
    <t>0,2*2+39,0+2,0</t>
  </si>
  <si>
    <t>59,782</t>
  </si>
  <si>
    <t>59,782*9 'Přepočtené koeficientem množství</t>
  </si>
  <si>
    <t>16,38+8,303+1,18</t>
  </si>
  <si>
    <t>27,72+3,608</t>
  </si>
  <si>
    <t>2,591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</si>
</sst>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Opravy chodníkových těles v Novém Jičíně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Nový Jičín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11. 2. 2021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24.75" customHeight="1">
      <c r="A95" s="119" t="s">
        <v>78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SO 01 - Oprava chodn...'!J30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SO 01 - Oprava chodn...'!P125</f>
        <v>0</v>
      </c>
      <c r="AV95" s="128">
        <f>'01 - SO 01 - Oprava chodn...'!J33</f>
        <v>0</v>
      </c>
      <c r="AW95" s="128">
        <f>'01 - SO 01 - Oprava chodn...'!J34</f>
        <v>0</v>
      </c>
      <c r="AX95" s="128">
        <f>'01 - SO 01 - Oprava chodn...'!J35</f>
        <v>0</v>
      </c>
      <c r="AY95" s="128">
        <f>'01 - SO 01 - Oprava chodn...'!J36</f>
        <v>0</v>
      </c>
      <c r="AZ95" s="128">
        <f>'01 - SO 01 - Oprava chodn...'!F33</f>
        <v>0</v>
      </c>
      <c r="BA95" s="128">
        <f>'01 - SO 01 - Oprava chodn...'!F34</f>
        <v>0</v>
      </c>
      <c r="BB95" s="128">
        <f>'01 - SO 01 - Oprava chodn...'!F35</f>
        <v>0</v>
      </c>
      <c r="BC95" s="128">
        <f>'01 - SO 01 - Oprava chodn...'!F36</f>
        <v>0</v>
      </c>
      <c r="BD95" s="130">
        <f>'01 - SO 01 - Oprava chodn...'!F37</f>
        <v>0</v>
      </c>
      <c r="BE95" s="7"/>
      <c r="BT95" s="131" t="s">
        <v>81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24.7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SO 02 - Oprava chodn...'!J30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'02 - SO 02 - Oprava chodn...'!P125</f>
        <v>0</v>
      </c>
      <c r="AV96" s="128">
        <f>'02 - SO 02 - Oprava chodn...'!J33</f>
        <v>0</v>
      </c>
      <c r="AW96" s="128">
        <f>'02 - SO 02 - Oprava chodn...'!J34</f>
        <v>0</v>
      </c>
      <c r="AX96" s="128">
        <f>'02 - SO 02 - Oprava chodn...'!J35</f>
        <v>0</v>
      </c>
      <c r="AY96" s="128">
        <f>'02 - SO 02 - Oprava chodn...'!J36</f>
        <v>0</v>
      </c>
      <c r="AZ96" s="128">
        <f>'02 - SO 02 - Oprava chodn...'!F33</f>
        <v>0</v>
      </c>
      <c r="BA96" s="128">
        <f>'02 - SO 02 - Oprava chodn...'!F34</f>
        <v>0</v>
      </c>
      <c r="BB96" s="128">
        <f>'02 - SO 02 - Oprava chodn...'!F35</f>
        <v>0</v>
      </c>
      <c r="BC96" s="128">
        <f>'02 - SO 02 - Oprava chodn...'!F36</f>
        <v>0</v>
      </c>
      <c r="BD96" s="130">
        <f>'02 - SO 02 - Oprava chodn...'!F37</f>
        <v>0</v>
      </c>
      <c r="BE96" s="7"/>
      <c r="BT96" s="131" t="s">
        <v>81</v>
      </c>
      <c r="BV96" s="131" t="s">
        <v>76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24.75" customHeight="1">
      <c r="A97" s="119" t="s">
        <v>78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SO 03 - Oprava chodn...'!J30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32">
        <v>0</v>
      </c>
      <c r="AT97" s="133">
        <f>ROUND(SUM(AV97:AW97),2)</f>
        <v>0</v>
      </c>
      <c r="AU97" s="134">
        <f>'03 - SO 03 - Oprava chodn...'!P125</f>
        <v>0</v>
      </c>
      <c r="AV97" s="133">
        <f>'03 - SO 03 - Oprava chodn...'!J33</f>
        <v>0</v>
      </c>
      <c r="AW97" s="133">
        <f>'03 - SO 03 - Oprava chodn...'!J34</f>
        <v>0</v>
      </c>
      <c r="AX97" s="133">
        <f>'03 - SO 03 - Oprava chodn...'!J35</f>
        <v>0</v>
      </c>
      <c r="AY97" s="133">
        <f>'03 - SO 03 - Oprava chodn...'!J36</f>
        <v>0</v>
      </c>
      <c r="AZ97" s="133">
        <f>'03 - SO 03 - Oprava chodn...'!F33</f>
        <v>0</v>
      </c>
      <c r="BA97" s="133">
        <f>'03 - SO 03 - Oprava chodn...'!F34</f>
        <v>0</v>
      </c>
      <c r="BB97" s="133">
        <f>'03 - SO 03 - Oprava chodn...'!F35</f>
        <v>0</v>
      </c>
      <c r="BC97" s="133">
        <f>'03 - SO 03 - Oprava chodn...'!F36</f>
        <v>0</v>
      </c>
      <c r="BD97" s="135">
        <f>'03 - SO 03 - Oprava chodn...'!F37</f>
        <v>0</v>
      </c>
      <c r="BE97" s="7"/>
      <c r="BT97" s="131" t="s">
        <v>81</v>
      </c>
      <c r="BV97" s="131" t="s">
        <v>76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SvYEaoRtDxlWMJO0kJ1dmCy/hbLnhOyDYWlL41JRq4cjkimMi4jzTSU1aRf6PBwUe7SEIA35uysJTi9Tnk+7Hw==" hashValue="vmse1f9mlATUGegchUIs/J9xJPKCgjUyKTJ4ousgx5lmurVwqkLqRs42k2SVPDsIWg2eAvtSa/0lzJT+/g5GN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O 01 - Oprava chodn...'!C2" display="/"/>
    <hyperlink ref="A96" location="'02 - SO 02 - Oprava chodn...'!C2" display="/"/>
    <hyperlink ref="A97" location="'03 - SO 03 - Oprava chod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Opravy chodníkových těles v Novém Jičíně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ROUND((SUM(BE125:BE233)),  2)</f>
        <v>0</v>
      </c>
      <c r="G33" s="38"/>
      <c r="H33" s="38"/>
      <c r="I33" s="155">
        <v>0.20999999999999999</v>
      </c>
      <c r="J33" s="154">
        <f>ROUND(((SUM(BE125:BE233))*I33),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ROUND((SUM(BF125:BF233)),  2)</f>
        <v>0</v>
      </c>
      <c r="G34" s="38"/>
      <c r="H34" s="38"/>
      <c r="I34" s="155">
        <v>0.14999999999999999</v>
      </c>
      <c r="J34" s="154">
        <f>ROUND(((SUM(BF125:BF233))*I34),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ROUND((SUM(BG125:BG233)),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ROUND((SUM(BH125:BH233)),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ROUND((SUM(BI125:BI233)),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Opravy chodníkových těles v Novém Jičíně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01 - SO 01 - Oprava chodníkového tělesa na ulici Máchova - západ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Nový Jičín</v>
      </c>
      <c r="G89" s="40"/>
      <c r="H89" s="40"/>
      <c r="I89" s="32" t="s">
        <v>22</v>
      </c>
      <c r="J89" s="79" t="str">
        <f>IF(J12="","",J12)</f>
        <v>11. 2. 2021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J185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J226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104</v>
      </c>
      <c r="E103" s="182"/>
      <c r="F103" s="182"/>
      <c r="G103" s="182"/>
      <c r="H103" s="182"/>
      <c r="I103" s="182"/>
      <c r="J103" s="183">
        <f>J228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J229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J231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Opravy chodníkových těles v Novém Jičíně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E9</f>
        <v>01 - SO 01 - Oprava chodníkového tělesa na ulici Máchova - západ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Nový Jičín</v>
      </c>
      <c r="G119" s="40"/>
      <c r="H119" s="40"/>
      <c r="I119" s="32" t="s">
        <v>22</v>
      </c>
      <c r="J119" s="79" t="str">
        <f>IF(J12="","",J12)</f>
        <v>11. 2. 2021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108</v>
      </c>
      <c r="D124" s="194" t="s">
        <v>59</v>
      </c>
      <c r="E124" s="194" t="s">
        <v>55</v>
      </c>
      <c r="F124" s="194" t="s">
        <v>56</v>
      </c>
      <c r="G124" s="194" t="s">
        <v>109</v>
      </c>
      <c r="H124" s="194" t="s">
        <v>110</v>
      </c>
      <c r="I124" s="194" t="s">
        <v>111</v>
      </c>
      <c r="J124" s="194" t="s">
        <v>95</v>
      </c>
      <c r="K124" s="195" t="s">
        <v>112</v>
      </c>
      <c r="L124" s="196"/>
      <c r="M124" s="100" t="s">
        <v>1</v>
      </c>
      <c r="N124" s="101" t="s">
        <v>38</v>
      </c>
      <c r="O124" s="101" t="s">
        <v>113</v>
      </c>
      <c r="P124" s="101" t="s">
        <v>114</v>
      </c>
      <c r="Q124" s="101" t="s">
        <v>115</v>
      </c>
      <c r="R124" s="101" t="s">
        <v>116</v>
      </c>
      <c r="S124" s="101" t="s">
        <v>117</v>
      </c>
      <c r="T124" s="102" t="s">
        <v>118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119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P126+P228</f>
        <v>0</v>
      </c>
      <c r="Q125" s="104"/>
      <c r="R125" s="199">
        <f>R126+R228</f>
        <v>262.43943089999999</v>
      </c>
      <c r="S125" s="104"/>
      <c r="T125" s="200">
        <f>T126+T228</f>
        <v>248.898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97</v>
      </c>
      <c r="BK125" s="201">
        <f>BK126+BK228</f>
        <v>0</v>
      </c>
    </row>
    <row r="126" s="12" customFormat="1" ht="25.92" customHeight="1">
      <c r="A126" s="12"/>
      <c r="B126" s="202"/>
      <c r="C126" s="203"/>
      <c r="D126" s="204" t="s">
        <v>73</v>
      </c>
      <c r="E126" s="205" t="s">
        <v>120</v>
      </c>
      <c r="F126" s="205" t="s">
        <v>121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P127+P154+P185+P215+P226</f>
        <v>0</v>
      </c>
      <c r="Q126" s="210"/>
      <c r="R126" s="211">
        <f>R127+R154+R185+R215+R226</f>
        <v>262.43943089999999</v>
      </c>
      <c r="S126" s="210"/>
      <c r="T126" s="212">
        <f>T127+T154+T185+T215+T226</f>
        <v>248.898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73</v>
      </c>
      <c r="AU126" s="214" t="s">
        <v>74</v>
      </c>
      <c r="AY126" s="213" t="s">
        <v>122</v>
      </c>
      <c r="BK126" s="215">
        <f>BK127+BK154+BK185+BK215+BK226</f>
        <v>0</v>
      </c>
    </row>
    <row r="127" s="12" customFormat="1" ht="22.8" customHeight="1">
      <c r="A127" s="12"/>
      <c r="B127" s="202"/>
      <c r="C127" s="203"/>
      <c r="D127" s="204" t="s">
        <v>73</v>
      </c>
      <c r="E127" s="216" t="s">
        <v>81</v>
      </c>
      <c r="F127" s="216" t="s">
        <v>123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SUM(P128:P153)</f>
        <v>0</v>
      </c>
      <c r="Q127" s="210"/>
      <c r="R127" s="211">
        <f>SUM(R128:R153)</f>
        <v>0</v>
      </c>
      <c r="S127" s="210"/>
      <c r="T127" s="212">
        <f>SUM(T128:T153)</f>
        <v>248.898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73</v>
      </c>
      <c r="AU127" s="214" t="s">
        <v>81</v>
      </c>
      <c r="AY127" s="213" t="s">
        <v>122</v>
      </c>
      <c r="BK127" s="215">
        <f>SUM(BK128:BK153)</f>
        <v>0</v>
      </c>
    </row>
    <row r="128" s="2" customFormat="1" ht="66.75" customHeight="1">
      <c r="A128" s="38"/>
      <c r="B128" s="39"/>
      <c r="C128" s="218" t="s">
        <v>81</v>
      </c>
      <c r="D128" s="218" t="s">
        <v>124</v>
      </c>
      <c r="E128" s="219" t="s">
        <v>125</v>
      </c>
      <c r="F128" s="220" t="s">
        <v>126</v>
      </c>
      <c r="G128" s="221" t="s">
        <v>127</v>
      </c>
      <c r="H128" s="222">
        <v>52</v>
      </c>
      <c r="I128" s="223"/>
      <c r="J128" s="224">
        <f>ROUND(I128*H128,2)</f>
        <v>0</v>
      </c>
      <c r="K128" s="220" t="s">
        <v>128</v>
      </c>
      <c r="L128" s="44"/>
      <c r="M128" s="225" t="s">
        <v>1</v>
      </c>
      <c r="N128" s="226" t="s">
        <v>39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0.26000000000000001</v>
      </c>
      <c r="T128" s="228">
        <f>S128*H128</f>
        <v>13.52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129</v>
      </c>
      <c r="AT128" s="229" t="s">
        <v>124</v>
      </c>
      <c r="AU128" s="229" t="s">
        <v>83</v>
      </c>
      <c r="AY128" s="17" t="s">
        <v>122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129</v>
      </c>
      <c r="BM128" s="229" t="s">
        <v>130</v>
      </c>
    </row>
    <row r="129" s="13" customFormat="1">
      <c r="A129" s="13"/>
      <c r="B129" s="231"/>
      <c r="C129" s="232"/>
      <c r="D129" s="233" t="s">
        <v>131</v>
      </c>
      <c r="E129" s="234" t="s">
        <v>1</v>
      </c>
      <c r="F129" s="235" t="s">
        <v>132</v>
      </c>
      <c r="G129" s="232"/>
      <c r="H129" s="236">
        <v>52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131</v>
      </c>
      <c r="AU129" s="242" t="s">
        <v>83</v>
      </c>
      <c r="AV129" s="13" t="s">
        <v>83</v>
      </c>
      <c r="AW129" s="13" t="s">
        <v>31</v>
      </c>
      <c r="AX129" s="13" t="s">
        <v>81</v>
      </c>
      <c r="AY129" s="242" t="s">
        <v>122</v>
      </c>
    </row>
    <row r="130" s="2" customFormat="1" ht="66.75" customHeight="1">
      <c r="A130" s="38"/>
      <c r="B130" s="39"/>
      <c r="C130" s="218" t="s">
        <v>83</v>
      </c>
      <c r="D130" s="218" t="s">
        <v>124</v>
      </c>
      <c r="E130" s="219" t="s">
        <v>133</v>
      </c>
      <c r="F130" s="220" t="s">
        <v>134</v>
      </c>
      <c r="G130" s="221" t="s">
        <v>127</v>
      </c>
      <c r="H130" s="222">
        <v>257</v>
      </c>
      <c r="I130" s="223"/>
      <c r="J130" s="224">
        <f>ROUND(I130*H130,2)</f>
        <v>0</v>
      </c>
      <c r="K130" s="220" t="s">
        <v>128</v>
      </c>
      <c r="L130" s="44"/>
      <c r="M130" s="225" t="s">
        <v>1</v>
      </c>
      <c r="N130" s="226" t="s">
        <v>39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0.44</v>
      </c>
      <c r="T130" s="228">
        <f>S130*H130</f>
        <v>113.08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129</v>
      </c>
      <c r="AT130" s="229" t="s">
        <v>124</v>
      </c>
      <c r="AU130" s="229" t="s">
        <v>83</v>
      </c>
      <c r="AY130" s="17" t="s">
        <v>122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129</v>
      </c>
      <c r="BM130" s="229" t="s">
        <v>135</v>
      </c>
    </row>
    <row r="131" s="13" customFormat="1">
      <c r="A131" s="13"/>
      <c r="B131" s="231"/>
      <c r="C131" s="232"/>
      <c r="D131" s="233" t="s">
        <v>131</v>
      </c>
      <c r="E131" s="234" t="s">
        <v>1</v>
      </c>
      <c r="F131" s="235" t="s">
        <v>136</v>
      </c>
      <c r="G131" s="232"/>
      <c r="H131" s="236">
        <v>257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83</v>
      </c>
      <c r="AV131" s="13" t="s">
        <v>83</v>
      </c>
      <c r="AW131" s="13" t="s">
        <v>31</v>
      </c>
      <c r="AX131" s="13" t="s">
        <v>81</v>
      </c>
      <c r="AY131" s="242" t="s">
        <v>122</v>
      </c>
    </row>
    <row r="132" s="2" customFormat="1" ht="66.75" customHeight="1">
      <c r="A132" s="38"/>
      <c r="B132" s="39"/>
      <c r="C132" s="218" t="s">
        <v>137</v>
      </c>
      <c r="D132" s="218" t="s">
        <v>124</v>
      </c>
      <c r="E132" s="219" t="s">
        <v>138</v>
      </c>
      <c r="F132" s="220" t="s">
        <v>139</v>
      </c>
      <c r="G132" s="221" t="s">
        <v>127</v>
      </c>
      <c r="H132" s="222">
        <v>205</v>
      </c>
      <c r="I132" s="223"/>
      <c r="J132" s="224">
        <f>ROUND(I132*H132,2)</f>
        <v>0</v>
      </c>
      <c r="K132" s="220" t="s">
        <v>128</v>
      </c>
      <c r="L132" s="44"/>
      <c r="M132" s="225" t="s">
        <v>1</v>
      </c>
      <c r="N132" s="226" t="s">
        <v>39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0.22</v>
      </c>
      <c r="T132" s="228">
        <f>S132*H132</f>
        <v>45.100000000000001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129</v>
      </c>
      <c r="AT132" s="229" t="s">
        <v>124</v>
      </c>
      <c r="AU132" s="229" t="s">
        <v>83</v>
      </c>
      <c r="AY132" s="17" t="s">
        <v>122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129</v>
      </c>
      <c r="BM132" s="229" t="s">
        <v>140</v>
      </c>
    </row>
    <row r="133" s="13" customFormat="1">
      <c r="A133" s="13"/>
      <c r="B133" s="231"/>
      <c r="C133" s="232"/>
      <c r="D133" s="233" t="s">
        <v>131</v>
      </c>
      <c r="E133" s="234" t="s">
        <v>1</v>
      </c>
      <c r="F133" s="235" t="s">
        <v>141</v>
      </c>
      <c r="G133" s="232"/>
      <c r="H133" s="236">
        <v>205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131</v>
      </c>
      <c r="AU133" s="242" t="s">
        <v>83</v>
      </c>
      <c r="AV133" s="13" t="s">
        <v>83</v>
      </c>
      <c r="AW133" s="13" t="s">
        <v>31</v>
      </c>
      <c r="AX133" s="13" t="s">
        <v>81</v>
      </c>
      <c r="AY133" s="242" t="s">
        <v>122</v>
      </c>
    </row>
    <row r="134" s="2" customFormat="1" ht="66.75" customHeight="1">
      <c r="A134" s="38"/>
      <c r="B134" s="39"/>
      <c r="C134" s="218" t="s">
        <v>129</v>
      </c>
      <c r="D134" s="218" t="s">
        <v>124</v>
      </c>
      <c r="E134" s="219" t="s">
        <v>142</v>
      </c>
      <c r="F134" s="220" t="s">
        <v>143</v>
      </c>
      <c r="G134" s="221" t="s">
        <v>127</v>
      </c>
      <c r="H134" s="222">
        <v>53</v>
      </c>
      <c r="I134" s="223"/>
      <c r="J134" s="224">
        <f>ROUND(I134*H134,2)</f>
        <v>0</v>
      </c>
      <c r="K134" s="220" t="s">
        <v>128</v>
      </c>
      <c r="L134" s="44"/>
      <c r="M134" s="225" t="s">
        <v>1</v>
      </c>
      <c r="N134" s="226" t="s">
        <v>39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0.44</v>
      </c>
      <c r="T134" s="228">
        <f>S134*H134</f>
        <v>23.32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129</v>
      </c>
      <c r="AT134" s="229" t="s">
        <v>124</v>
      </c>
      <c r="AU134" s="229" t="s">
        <v>83</v>
      </c>
      <c r="AY134" s="17" t="s">
        <v>122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129</v>
      </c>
      <c r="BM134" s="229" t="s">
        <v>144</v>
      </c>
    </row>
    <row r="135" s="2" customFormat="1" ht="55.5" customHeight="1">
      <c r="A135" s="38"/>
      <c r="B135" s="39"/>
      <c r="C135" s="218" t="s">
        <v>145</v>
      </c>
      <c r="D135" s="218" t="s">
        <v>124</v>
      </c>
      <c r="E135" s="219" t="s">
        <v>146</v>
      </c>
      <c r="F135" s="220" t="s">
        <v>147</v>
      </c>
      <c r="G135" s="221" t="s">
        <v>127</v>
      </c>
      <c r="H135" s="222">
        <v>53</v>
      </c>
      <c r="I135" s="223"/>
      <c r="J135" s="224">
        <f>ROUND(I135*H135,2)</f>
        <v>0</v>
      </c>
      <c r="K135" s="220" t="s">
        <v>128</v>
      </c>
      <c r="L135" s="44"/>
      <c r="M135" s="225" t="s">
        <v>1</v>
      </c>
      <c r="N135" s="226" t="s">
        <v>39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0.316</v>
      </c>
      <c r="T135" s="228">
        <f>S135*H135</f>
        <v>16.748000000000001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129</v>
      </c>
      <c r="AT135" s="229" t="s">
        <v>124</v>
      </c>
      <c r="AU135" s="229" t="s">
        <v>83</v>
      </c>
      <c r="AY135" s="17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129</v>
      </c>
      <c r="BM135" s="229" t="s">
        <v>148</v>
      </c>
    </row>
    <row r="136" s="13" customFormat="1">
      <c r="A136" s="13"/>
      <c r="B136" s="231"/>
      <c r="C136" s="232"/>
      <c r="D136" s="233" t="s">
        <v>131</v>
      </c>
      <c r="E136" s="234" t="s">
        <v>1</v>
      </c>
      <c r="F136" s="235" t="s">
        <v>149</v>
      </c>
      <c r="G136" s="232"/>
      <c r="H136" s="236">
        <v>53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83</v>
      </c>
      <c r="AV136" s="13" t="s">
        <v>83</v>
      </c>
      <c r="AW136" s="13" t="s">
        <v>31</v>
      </c>
      <c r="AX136" s="13" t="s">
        <v>81</v>
      </c>
      <c r="AY136" s="242" t="s">
        <v>122</v>
      </c>
    </row>
    <row r="137" s="2" customFormat="1" ht="44.25" customHeight="1">
      <c r="A137" s="38"/>
      <c r="B137" s="39"/>
      <c r="C137" s="218" t="s">
        <v>150</v>
      </c>
      <c r="D137" s="218" t="s">
        <v>124</v>
      </c>
      <c r="E137" s="219" t="s">
        <v>151</v>
      </c>
      <c r="F137" s="220" t="s">
        <v>152</v>
      </c>
      <c r="G137" s="221" t="s">
        <v>153</v>
      </c>
      <c r="H137" s="222">
        <v>104</v>
      </c>
      <c r="I137" s="223"/>
      <c r="J137" s="224">
        <f>ROUND(I137*H137,2)</f>
        <v>0</v>
      </c>
      <c r="K137" s="220" t="s">
        <v>128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0.28999999999999998</v>
      </c>
      <c r="T137" s="228">
        <f>S137*H137</f>
        <v>30.159999999999997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129</v>
      </c>
      <c r="AT137" s="229" t="s">
        <v>124</v>
      </c>
      <c r="AU137" s="229" t="s">
        <v>83</v>
      </c>
      <c r="AY137" s="17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129</v>
      </c>
      <c r="BM137" s="229" t="s">
        <v>154</v>
      </c>
    </row>
    <row r="138" s="13" customFormat="1">
      <c r="A138" s="13"/>
      <c r="B138" s="231"/>
      <c r="C138" s="232"/>
      <c r="D138" s="233" t="s">
        <v>131</v>
      </c>
      <c r="E138" s="234" t="s">
        <v>1</v>
      </c>
      <c r="F138" s="235" t="s">
        <v>155</v>
      </c>
      <c r="G138" s="232"/>
      <c r="H138" s="236">
        <v>104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131</v>
      </c>
      <c r="AU138" s="242" t="s">
        <v>83</v>
      </c>
      <c r="AV138" s="13" t="s">
        <v>83</v>
      </c>
      <c r="AW138" s="13" t="s">
        <v>31</v>
      </c>
      <c r="AX138" s="13" t="s">
        <v>81</v>
      </c>
      <c r="AY138" s="242" t="s">
        <v>122</v>
      </c>
    </row>
    <row r="139" s="2" customFormat="1">
      <c r="A139" s="38"/>
      <c r="B139" s="39"/>
      <c r="C139" s="218" t="s">
        <v>156</v>
      </c>
      <c r="D139" s="218" t="s">
        <v>124</v>
      </c>
      <c r="E139" s="219" t="s">
        <v>157</v>
      </c>
      <c r="F139" s="220" t="s">
        <v>158</v>
      </c>
      <c r="G139" s="221" t="s">
        <v>153</v>
      </c>
      <c r="H139" s="222">
        <v>34</v>
      </c>
      <c r="I139" s="223"/>
      <c r="J139" s="224">
        <f>ROUND(I139*H139,2)</f>
        <v>0</v>
      </c>
      <c r="K139" s="220" t="s">
        <v>128</v>
      </c>
      <c r="L139" s="44"/>
      <c r="M139" s="225" t="s">
        <v>1</v>
      </c>
      <c r="N139" s="226" t="s">
        <v>39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0.20499999999999999</v>
      </c>
      <c r="T139" s="228">
        <f>S139*H139</f>
        <v>6.9699999999999998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129</v>
      </c>
      <c r="AT139" s="229" t="s">
        <v>124</v>
      </c>
      <c r="AU139" s="229" t="s">
        <v>83</v>
      </c>
      <c r="AY139" s="17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129</v>
      </c>
      <c r="BM139" s="229" t="s">
        <v>159</v>
      </c>
    </row>
    <row r="140" s="13" customFormat="1">
      <c r="A140" s="13"/>
      <c r="B140" s="231"/>
      <c r="C140" s="232"/>
      <c r="D140" s="233" t="s">
        <v>131</v>
      </c>
      <c r="E140" s="234" t="s">
        <v>1</v>
      </c>
      <c r="F140" s="235" t="s">
        <v>160</v>
      </c>
      <c r="G140" s="232"/>
      <c r="H140" s="236">
        <v>34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131</v>
      </c>
      <c r="AU140" s="242" t="s">
        <v>83</v>
      </c>
      <c r="AV140" s="13" t="s">
        <v>83</v>
      </c>
      <c r="AW140" s="13" t="s">
        <v>31</v>
      </c>
      <c r="AX140" s="13" t="s">
        <v>81</v>
      </c>
      <c r="AY140" s="242" t="s">
        <v>122</v>
      </c>
    </row>
    <row r="141" s="2" customFormat="1">
      <c r="A141" s="38"/>
      <c r="B141" s="39"/>
      <c r="C141" s="218" t="s">
        <v>161</v>
      </c>
      <c r="D141" s="218" t="s">
        <v>124</v>
      </c>
      <c r="E141" s="219" t="s">
        <v>162</v>
      </c>
      <c r="F141" s="220" t="s">
        <v>163</v>
      </c>
      <c r="G141" s="221" t="s">
        <v>164</v>
      </c>
      <c r="H141" s="222">
        <v>1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39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129</v>
      </c>
      <c r="AT141" s="229" t="s">
        <v>124</v>
      </c>
      <c r="AU141" s="229" t="s">
        <v>83</v>
      </c>
      <c r="AY141" s="17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129</v>
      </c>
      <c r="BM141" s="229" t="s">
        <v>165</v>
      </c>
    </row>
    <row r="142" s="2" customFormat="1">
      <c r="A142" s="38"/>
      <c r="B142" s="39"/>
      <c r="C142" s="218" t="s">
        <v>166</v>
      </c>
      <c r="D142" s="218" t="s">
        <v>124</v>
      </c>
      <c r="E142" s="219" t="s">
        <v>167</v>
      </c>
      <c r="F142" s="220" t="s">
        <v>168</v>
      </c>
      <c r="G142" s="221" t="s">
        <v>153</v>
      </c>
      <c r="H142" s="222">
        <v>99.599999999999994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39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129</v>
      </c>
      <c r="AT142" s="229" t="s">
        <v>124</v>
      </c>
      <c r="AU142" s="229" t="s">
        <v>83</v>
      </c>
      <c r="AY142" s="17" t="s">
        <v>122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129</v>
      </c>
      <c r="BM142" s="229" t="s">
        <v>169</v>
      </c>
    </row>
    <row r="143" s="13" customFormat="1">
      <c r="A143" s="13"/>
      <c r="B143" s="231"/>
      <c r="C143" s="232"/>
      <c r="D143" s="233" t="s">
        <v>131</v>
      </c>
      <c r="E143" s="234" t="s">
        <v>1</v>
      </c>
      <c r="F143" s="235" t="s">
        <v>170</v>
      </c>
      <c r="G143" s="232"/>
      <c r="H143" s="236">
        <v>99.599999999999994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131</v>
      </c>
      <c r="AU143" s="242" t="s">
        <v>83</v>
      </c>
      <c r="AV143" s="13" t="s">
        <v>83</v>
      </c>
      <c r="AW143" s="13" t="s">
        <v>31</v>
      </c>
      <c r="AX143" s="13" t="s">
        <v>81</v>
      </c>
      <c r="AY143" s="242" t="s">
        <v>122</v>
      </c>
    </row>
    <row r="144" s="2" customFormat="1">
      <c r="A144" s="38"/>
      <c r="B144" s="39"/>
      <c r="C144" s="218" t="s">
        <v>171</v>
      </c>
      <c r="D144" s="218" t="s">
        <v>124</v>
      </c>
      <c r="E144" s="219" t="s">
        <v>172</v>
      </c>
      <c r="F144" s="220" t="s">
        <v>173</v>
      </c>
      <c r="G144" s="221" t="s">
        <v>174</v>
      </c>
      <c r="H144" s="222">
        <v>2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39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129</v>
      </c>
      <c r="AT144" s="229" t="s">
        <v>124</v>
      </c>
      <c r="AU144" s="229" t="s">
        <v>83</v>
      </c>
      <c r="AY144" s="17" t="s">
        <v>122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129</v>
      </c>
      <c r="BM144" s="229" t="s">
        <v>175</v>
      </c>
    </row>
    <row r="145" s="2" customFormat="1" ht="33" customHeight="1">
      <c r="A145" s="38"/>
      <c r="B145" s="39"/>
      <c r="C145" s="218" t="s">
        <v>176</v>
      </c>
      <c r="D145" s="218" t="s">
        <v>124</v>
      </c>
      <c r="E145" s="219" t="s">
        <v>177</v>
      </c>
      <c r="F145" s="220" t="s">
        <v>178</v>
      </c>
      <c r="G145" s="221" t="s">
        <v>174</v>
      </c>
      <c r="H145" s="222">
        <v>2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129</v>
      </c>
      <c r="AT145" s="229" t="s">
        <v>124</v>
      </c>
      <c r="AU145" s="229" t="s">
        <v>83</v>
      </c>
      <c r="AY145" s="17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129</v>
      </c>
      <c r="BM145" s="229" t="s">
        <v>179</v>
      </c>
    </row>
    <row r="146" s="2" customFormat="1">
      <c r="A146" s="38"/>
      <c r="B146" s="39"/>
      <c r="C146" s="218" t="s">
        <v>180</v>
      </c>
      <c r="D146" s="218" t="s">
        <v>124</v>
      </c>
      <c r="E146" s="219" t="s">
        <v>181</v>
      </c>
      <c r="F146" s="220" t="s">
        <v>182</v>
      </c>
      <c r="G146" s="221" t="s">
        <v>174</v>
      </c>
      <c r="H146" s="222">
        <v>3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39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129</v>
      </c>
      <c r="AT146" s="229" t="s">
        <v>124</v>
      </c>
      <c r="AU146" s="229" t="s">
        <v>83</v>
      </c>
      <c r="AY146" s="17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129</v>
      </c>
      <c r="BM146" s="229" t="s">
        <v>183</v>
      </c>
    </row>
    <row r="147" s="2" customFormat="1">
      <c r="A147" s="38"/>
      <c r="B147" s="39"/>
      <c r="C147" s="218" t="s">
        <v>184</v>
      </c>
      <c r="D147" s="218" t="s">
        <v>124</v>
      </c>
      <c r="E147" s="219" t="s">
        <v>185</v>
      </c>
      <c r="F147" s="220" t="s">
        <v>186</v>
      </c>
      <c r="G147" s="221" t="s">
        <v>153</v>
      </c>
      <c r="H147" s="222">
        <v>14.5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39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129</v>
      </c>
      <c r="AT147" s="229" t="s">
        <v>124</v>
      </c>
      <c r="AU147" s="229" t="s">
        <v>83</v>
      </c>
      <c r="AY147" s="17" t="s">
        <v>122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129</v>
      </c>
      <c r="BM147" s="229" t="s">
        <v>187</v>
      </c>
    </row>
    <row r="148" s="2" customFormat="1" ht="33" customHeight="1">
      <c r="A148" s="38"/>
      <c r="B148" s="39"/>
      <c r="C148" s="218" t="s">
        <v>188</v>
      </c>
      <c r="D148" s="218" t="s">
        <v>124</v>
      </c>
      <c r="E148" s="219" t="s">
        <v>189</v>
      </c>
      <c r="F148" s="220" t="s">
        <v>190</v>
      </c>
      <c r="G148" s="221" t="s">
        <v>127</v>
      </c>
      <c r="H148" s="222">
        <v>363</v>
      </c>
      <c r="I148" s="223"/>
      <c r="J148" s="224">
        <f>ROUND(I148*H148,2)</f>
        <v>0</v>
      </c>
      <c r="K148" s="220" t="s">
        <v>128</v>
      </c>
      <c r="L148" s="44"/>
      <c r="M148" s="225" t="s">
        <v>1</v>
      </c>
      <c r="N148" s="22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129</v>
      </c>
      <c r="AT148" s="229" t="s">
        <v>124</v>
      </c>
      <c r="AU148" s="229" t="s">
        <v>83</v>
      </c>
      <c r="AY148" s="17" t="s">
        <v>122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129</v>
      </c>
      <c r="BM148" s="229" t="s">
        <v>191</v>
      </c>
    </row>
    <row r="149" s="13" customFormat="1">
      <c r="A149" s="13"/>
      <c r="B149" s="231"/>
      <c r="C149" s="232"/>
      <c r="D149" s="233" t="s">
        <v>131</v>
      </c>
      <c r="E149" s="234" t="s">
        <v>1</v>
      </c>
      <c r="F149" s="235" t="s">
        <v>192</v>
      </c>
      <c r="G149" s="232"/>
      <c r="H149" s="236">
        <v>256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83</v>
      </c>
      <c r="AV149" s="13" t="s">
        <v>83</v>
      </c>
      <c r="AW149" s="13" t="s">
        <v>31</v>
      </c>
      <c r="AX149" s="13" t="s">
        <v>74</v>
      </c>
      <c r="AY149" s="242" t="s">
        <v>122</v>
      </c>
    </row>
    <row r="150" s="13" customFormat="1">
      <c r="A150" s="13"/>
      <c r="B150" s="231"/>
      <c r="C150" s="232"/>
      <c r="D150" s="233" t="s">
        <v>131</v>
      </c>
      <c r="E150" s="234" t="s">
        <v>1</v>
      </c>
      <c r="F150" s="235" t="s">
        <v>193</v>
      </c>
      <c r="G150" s="232"/>
      <c r="H150" s="236">
        <v>15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131</v>
      </c>
      <c r="AU150" s="242" t="s">
        <v>83</v>
      </c>
      <c r="AV150" s="13" t="s">
        <v>83</v>
      </c>
      <c r="AW150" s="13" t="s">
        <v>31</v>
      </c>
      <c r="AX150" s="13" t="s">
        <v>74</v>
      </c>
      <c r="AY150" s="242" t="s">
        <v>122</v>
      </c>
    </row>
    <row r="151" s="13" customFormat="1">
      <c r="A151" s="13"/>
      <c r="B151" s="231"/>
      <c r="C151" s="232"/>
      <c r="D151" s="233" t="s">
        <v>131</v>
      </c>
      <c r="E151" s="234" t="s">
        <v>1</v>
      </c>
      <c r="F151" s="235" t="s">
        <v>194</v>
      </c>
      <c r="G151" s="232"/>
      <c r="H151" s="236">
        <v>67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131</v>
      </c>
      <c r="AU151" s="242" t="s">
        <v>83</v>
      </c>
      <c r="AV151" s="13" t="s">
        <v>83</v>
      </c>
      <c r="AW151" s="13" t="s">
        <v>31</v>
      </c>
      <c r="AX151" s="13" t="s">
        <v>74</v>
      </c>
      <c r="AY151" s="242" t="s">
        <v>122</v>
      </c>
    </row>
    <row r="152" s="13" customFormat="1">
      <c r="A152" s="13"/>
      <c r="B152" s="231"/>
      <c r="C152" s="232"/>
      <c r="D152" s="233" t="s">
        <v>131</v>
      </c>
      <c r="E152" s="234" t="s">
        <v>1</v>
      </c>
      <c r="F152" s="235" t="s">
        <v>195</v>
      </c>
      <c r="G152" s="232"/>
      <c r="H152" s="236">
        <v>25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131</v>
      </c>
      <c r="AU152" s="242" t="s">
        <v>83</v>
      </c>
      <c r="AV152" s="13" t="s">
        <v>83</v>
      </c>
      <c r="AW152" s="13" t="s">
        <v>31</v>
      </c>
      <c r="AX152" s="13" t="s">
        <v>74</v>
      </c>
      <c r="AY152" s="242" t="s">
        <v>122</v>
      </c>
    </row>
    <row r="153" s="14" customFormat="1">
      <c r="A153" s="14"/>
      <c r="B153" s="243"/>
      <c r="C153" s="244"/>
      <c r="D153" s="233" t="s">
        <v>131</v>
      </c>
      <c r="E153" s="245" t="s">
        <v>1</v>
      </c>
      <c r="F153" s="246" t="s">
        <v>196</v>
      </c>
      <c r="G153" s="244"/>
      <c r="H153" s="247">
        <v>363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131</v>
      </c>
      <c r="AU153" s="253" t="s">
        <v>83</v>
      </c>
      <c r="AV153" s="14" t="s">
        <v>129</v>
      </c>
      <c r="AW153" s="14" t="s">
        <v>31</v>
      </c>
      <c r="AX153" s="14" t="s">
        <v>81</v>
      </c>
      <c r="AY153" s="253" t="s">
        <v>122</v>
      </c>
    </row>
    <row r="154" s="12" customFormat="1" ht="22.8" customHeight="1">
      <c r="A154" s="12"/>
      <c r="B154" s="202"/>
      <c r="C154" s="203"/>
      <c r="D154" s="204" t="s">
        <v>73</v>
      </c>
      <c r="E154" s="216" t="s">
        <v>145</v>
      </c>
      <c r="F154" s="216" t="s">
        <v>197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SUM(P155:P184)</f>
        <v>0</v>
      </c>
      <c r="Q154" s="210"/>
      <c r="R154" s="211">
        <f>SUM(R155:R184)</f>
        <v>224.40837599999998</v>
      </c>
      <c r="S154" s="210"/>
      <c r="T154" s="212">
        <f>SUM(T155:T184)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81</v>
      </c>
      <c r="AT154" s="214" t="s">
        <v>73</v>
      </c>
      <c r="AU154" s="214" t="s">
        <v>81</v>
      </c>
      <c r="AY154" s="213" t="s">
        <v>122</v>
      </c>
      <c r="BK154" s="215">
        <f>SUM(BK155:BK184)</f>
        <v>0</v>
      </c>
    </row>
    <row r="155" s="2" customFormat="1">
      <c r="A155" s="38"/>
      <c r="B155" s="39"/>
      <c r="C155" s="218" t="s">
        <v>8</v>
      </c>
      <c r="D155" s="218" t="s">
        <v>124</v>
      </c>
      <c r="E155" s="219" t="s">
        <v>198</v>
      </c>
      <c r="F155" s="220" t="s">
        <v>199</v>
      </c>
      <c r="G155" s="221" t="s">
        <v>127</v>
      </c>
      <c r="H155" s="222">
        <v>25</v>
      </c>
      <c r="I155" s="223"/>
      <c r="J155" s="224">
        <f>ROUND(I155*H155,2)</f>
        <v>0</v>
      </c>
      <c r="K155" s="220" t="s">
        <v>128</v>
      </c>
      <c r="L155" s="44"/>
      <c r="M155" s="225" t="s">
        <v>1</v>
      </c>
      <c r="N155" s="226" t="s">
        <v>39</v>
      </c>
      <c r="O155" s="91"/>
      <c r="P155" s="227">
        <f>O155*H155</f>
        <v>0</v>
      </c>
      <c r="Q155" s="227">
        <v>0.19900000000000001</v>
      </c>
      <c r="R155" s="227">
        <f>Q155*H155</f>
        <v>4.9750000000000005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129</v>
      </c>
      <c r="AT155" s="229" t="s">
        <v>124</v>
      </c>
      <c r="AU155" s="229" t="s">
        <v>83</v>
      </c>
      <c r="AY155" s="17" t="s">
        <v>122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129</v>
      </c>
      <c r="BM155" s="229" t="s">
        <v>200</v>
      </c>
    </row>
    <row r="156" s="13" customFormat="1">
      <c r="A156" s="13"/>
      <c r="B156" s="231"/>
      <c r="C156" s="232"/>
      <c r="D156" s="233" t="s">
        <v>131</v>
      </c>
      <c r="E156" s="234" t="s">
        <v>1</v>
      </c>
      <c r="F156" s="235" t="s">
        <v>195</v>
      </c>
      <c r="G156" s="232"/>
      <c r="H156" s="236">
        <v>25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131</v>
      </c>
      <c r="AU156" s="242" t="s">
        <v>83</v>
      </c>
      <c r="AV156" s="13" t="s">
        <v>83</v>
      </c>
      <c r="AW156" s="13" t="s">
        <v>31</v>
      </c>
      <c r="AX156" s="13" t="s">
        <v>81</v>
      </c>
      <c r="AY156" s="242" t="s">
        <v>122</v>
      </c>
    </row>
    <row r="157" s="2" customFormat="1">
      <c r="A157" s="38"/>
      <c r="B157" s="39"/>
      <c r="C157" s="218" t="s">
        <v>201</v>
      </c>
      <c r="D157" s="218" t="s">
        <v>124</v>
      </c>
      <c r="E157" s="219" t="s">
        <v>202</v>
      </c>
      <c r="F157" s="220" t="s">
        <v>203</v>
      </c>
      <c r="G157" s="221" t="s">
        <v>127</v>
      </c>
      <c r="H157" s="222">
        <v>281</v>
      </c>
      <c r="I157" s="223"/>
      <c r="J157" s="224">
        <f>ROUND(I157*H157,2)</f>
        <v>0</v>
      </c>
      <c r="K157" s="220" t="s">
        <v>128</v>
      </c>
      <c r="L157" s="44"/>
      <c r="M157" s="225" t="s">
        <v>1</v>
      </c>
      <c r="N157" s="226" t="s">
        <v>39</v>
      </c>
      <c r="O157" s="91"/>
      <c r="P157" s="227">
        <f>O157*H157</f>
        <v>0</v>
      </c>
      <c r="Q157" s="227">
        <v>0.29699999999999999</v>
      </c>
      <c r="R157" s="227">
        <f>Q157*H157</f>
        <v>83.456999999999994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129</v>
      </c>
      <c r="AT157" s="229" t="s">
        <v>124</v>
      </c>
      <c r="AU157" s="229" t="s">
        <v>83</v>
      </c>
      <c r="AY157" s="17" t="s">
        <v>122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129</v>
      </c>
      <c r="BM157" s="229" t="s">
        <v>204</v>
      </c>
    </row>
    <row r="158" s="13" customFormat="1">
      <c r="A158" s="13"/>
      <c r="B158" s="231"/>
      <c r="C158" s="232"/>
      <c r="D158" s="233" t="s">
        <v>131</v>
      </c>
      <c r="E158" s="234" t="s">
        <v>1</v>
      </c>
      <c r="F158" s="235" t="s">
        <v>205</v>
      </c>
      <c r="G158" s="232"/>
      <c r="H158" s="236">
        <v>256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131</v>
      </c>
      <c r="AU158" s="242" t="s">
        <v>83</v>
      </c>
      <c r="AV158" s="13" t="s">
        <v>83</v>
      </c>
      <c r="AW158" s="13" t="s">
        <v>31</v>
      </c>
      <c r="AX158" s="13" t="s">
        <v>74</v>
      </c>
      <c r="AY158" s="242" t="s">
        <v>122</v>
      </c>
    </row>
    <row r="159" s="13" customFormat="1">
      <c r="A159" s="13"/>
      <c r="B159" s="231"/>
      <c r="C159" s="232"/>
      <c r="D159" s="233" t="s">
        <v>131</v>
      </c>
      <c r="E159" s="234" t="s">
        <v>1</v>
      </c>
      <c r="F159" s="235" t="s">
        <v>195</v>
      </c>
      <c r="G159" s="232"/>
      <c r="H159" s="236">
        <v>25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131</v>
      </c>
      <c r="AU159" s="242" t="s">
        <v>83</v>
      </c>
      <c r="AV159" s="13" t="s">
        <v>83</v>
      </c>
      <c r="AW159" s="13" t="s">
        <v>31</v>
      </c>
      <c r="AX159" s="13" t="s">
        <v>74</v>
      </c>
      <c r="AY159" s="242" t="s">
        <v>122</v>
      </c>
    </row>
    <row r="160" s="14" customFormat="1">
      <c r="A160" s="14"/>
      <c r="B160" s="243"/>
      <c r="C160" s="244"/>
      <c r="D160" s="233" t="s">
        <v>131</v>
      </c>
      <c r="E160" s="245" t="s">
        <v>1</v>
      </c>
      <c r="F160" s="246" t="s">
        <v>196</v>
      </c>
      <c r="G160" s="244"/>
      <c r="H160" s="247">
        <v>281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131</v>
      </c>
      <c r="AU160" s="253" t="s">
        <v>83</v>
      </c>
      <c r="AV160" s="14" t="s">
        <v>129</v>
      </c>
      <c r="AW160" s="14" t="s">
        <v>31</v>
      </c>
      <c r="AX160" s="14" t="s">
        <v>81</v>
      </c>
      <c r="AY160" s="253" t="s">
        <v>122</v>
      </c>
    </row>
    <row r="161" s="2" customFormat="1">
      <c r="A161" s="38"/>
      <c r="B161" s="39"/>
      <c r="C161" s="218" t="s">
        <v>206</v>
      </c>
      <c r="D161" s="218" t="s">
        <v>124</v>
      </c>
      <c r="E161" s="219" t="s">
        <v>207</v>
      </c>
      <c r="F161" s="220" t="s">
        <v>208</v>
      </c>
      <c r="G161" s="221" t="s">
        <v>127</v>
      </c>
      <c r="H161" s="222">
        <v>21</v>
      </c>
      <c r="I161" s="223"/>
      <c r="J161" s="224">
        <f>ROUND(I161*H161,2)</f>
        <v>0</v>
      </c>
      <c r="K161" s="220" t="s">
        <v>128</v>
      </c>
      <c r="L161" s="44"/>
      <c r="M161" s="225" t="s">
        <v>1</v>
      </c>
      <c r="N161" s="226" t="s">
        <v>39</v>
      </c>
      <c r="O161" s="91"/>
      <c r="P161" s="227">
        <f>O161*H161</f>
        <v>0</v>
      </c>
      <c r="Q161" s="227">
        <v>0.35699999999999998</v>
      </c>
      <c r="R161" s="227">
        <f>Q161*H161</f>
        <v>7.4969999999999999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129</v>
      </c>
      <c r="AT161" s="229" t="s">
        <v>124</v>
      </c>
      <c r="AU161" s="229" t="s">
        <v>83</v>
      </c>
      <c r="AY161" s="17" t="s">
        <v>122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129</v>
      </c>
      <c r="BM161" s="229" t="s">
        <v>209</v>
      </c>
    </row>
    <row r="162" s="13" customFormat="1">
      <c r="A162" s="13"/>
      <c r="B162" s="231"/>
      <c r="C162" s="232"/>
      <c r="D162" s="233" t="s">
        <v>131</v>
      </c>
      <c r="E162" s="234" t="s">
        <v>1</v>
      </c>
      <c r="F162" s="235" t="s">
        <v>210</v>
      </c>
      <c r="G162" s="232"/>
      <c r="H162" s="236">
        <v>21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131</v>
      </c>
      <c r="AU162" s="242" t="s">
        <v>83</v>
      </c>
      <c r="AV162" s="13" t="s">
        <v>83</v>
      </c>
      <c r="AW162" s="13" t="s">
        <v>31</v>
      </c>
      <c r="AX162" s="13" t="s">
        <v>81</v>
      </c>
      <c r="AY162" s="242" t="s">
        <v>122</v>
      </c>
    </row>
    <row r="163" s="2" customFormat="1">
      <c r="A163" s="38"/>
      <c r="B163" s="39"/>
      <c r="C163" s="218" t="s">
        <v>211</v>
      </c>
      <c r="D163" s="218" t="s">
        <v>124</v>
      </c>
      <c r="E163" s="219" t="s">
        <v>212</v>
      </c>
      <c r="F163" s="220" t="s">
        <v>213</v>
      </c>
      <c r="G163" s="221" t="s">
        <v>127</v>
      </c>
      <c r="H163" s="222">
        <v>277</v>
      </c>
      <c r="I163" s="223"/>
      <c r="J163" s="224">
        <f>ROUND(I163*H163,2)</f>
        <v>0</v>
      </c>
      <c r="K163" s="220" t="s">
        <v>128</v>
      </c>
      <c r="L163" s="44"/>
      <c r="M163" s="225" t="s">
        <v>1</v>
      </c>
      <c r="N163" s="226" t="s">
        <v>39</v>
      </c>
      <c r="O163" s="91"/>
      <c r="P163" s="227">
        <f>O163*H163</f>
        <v>0</v>
      </c>
      <c r="Q163" s="227">
        <v>0.23000000000000001</v>
      </c>
      <c r="R163" s="227">
        <f>Q163*H163</f>
        <v>63.710000000000001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129</v>
      </c>
      <c r="AT163" s="229" t="s">
        <v>124</v>
      </c>
      <c r="AU163" s="229" t="s">
        <v>83</v>
      </c>
      <c r="AY163" s="17" t="s">
        <v>122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129</v>
      </c>
      <c r="BM163" s="229" t="s">
        <v>214</v>
      </c>
    </row>
    <row r="164" s="15" customFormat="1">
      <c r="A164" s="15"/>
      <c r="B164" s="254"/>
      <c r="C164" s="255"/>
      <c r="D164" s="233" t="s">
        <v>131</v>
      </c>
      <c r="E164" s="256" t="s">
        <v>1</v>
      </c>
      <c r="F164" s="257" t="s">
        <v>215</v>
      </c>
      <c r="G164" s="255"/>
      <c r="H164" s="256" t="s">
        <v>1</v>
      </c>
      <c r="I164" s="258"/>
      <c r="J164" s="255"/>
      <c r="K164" s="255"/>
      <c r="L164" s="259"/>
      <c r="M164" s="260"/>
      <c r="N164" s="261"/>
      <c r="O164" s="261"/>
      <c r="P164" s="261"/>
      <c r="Q164" s="261"/>
      <c r="R164" s="261"/>
      <c r="S164" s="261"/>
      <c r="T164" s="26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3" t="s">
        <v>131</v>
      </c>
      <c r="AU164" s="263" t="s">
        <v>83</v>
      </c>
      <c r="AV164" s="15" t="s">
        <v>81</v>
      </c>
      <c r="AW164" s="15" t="s">
        <v>31</v>
      </c>
      <c r="AX164" s="15" t="s">
        <v>74</v>
      </c>
      <c r="AY164" s="263" t="s">
        <v>122</v>
      </c>
    </row>
    <row r="165" s="13" customFormat="1">
      <c r="A165" s="13"/>
      <c r="B165" s="231"/>
      <c r="C165" s="232"/>
      <c r="D165" s="233" t="s">
        <v>131</v>
      </c>
      <c r="E165" s="234" t="s">
        <v>1</v>
      </c>
      <c r="F165" s="235" t="s">
        <v>205</v>
      </c>
      <c r="G165" s="232"/>
      <c r="H165" s="236">
        <v>256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131</v>
      </c>
      <c r="AU165" s="242" t="s">
        <v>83</v>
      </c>
      <c r="AV165" s="13" t="s">
        <v>83</v>
      </c>
      <c r="AW165" s="13" t="s">
        <v>31</v>
      </c>
      <c r="AX165" s="13" t="s">
        <v>74</v>
      </c>
      <c r="AY165" s="242" t="s">
        <v>122</v>
      </c>
    </row>
    <row r="166" s="13" customFormat="1">
      <c r="A166" s="13"/>
      <c r="B166" s="231"/>
      <c r="C166" s="232"/>
      <c r="D166" s="233" t="s">
        <v>131</v>
      </c>
      <c r="E166" s="234" t="s">
        <v>1</v>
      </c>
      <c r="F166" s="235" t="s">
        <v>210</v>
      </c>
      <c r="G166" s="232"/>
      <c r="H166" s="236">
        <v>21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131</v>
      </c>
      <c r="AU166" s="242" t="s">
        <v>83</v>
      </c>
      <c r="AV166" s="13" t="s">
        <v>83</v>
      </c>
      <c r="AW166" s="13" t="s">
        <v>31</v>
      </c>
      <c r="AX166" s="13" t="s">
        <v>74</v>
      </c>
      <c r="AY166" s="242" t="s">
        <v>122</v>
      </c>
    </row>
    <row r="167" s="14" customFormat="1">
      <c r="A167" s="14"/>
      <c r="B167" s="243"/>
      <c r="C167" s="244"/>
      <c r="D167" s="233" t="s">
        <v>131</v>
      </c>
      <c r="E167" s="245" t="s">
        <v>1</v>
      </c>
      <c r="F167" s="246" t="s">
        <v>196</v>
      </c>
      <c r="G167" s="244"/>
      <c r="H167" s="247">
        <v>277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131</v>
      </c>
      <c r="AU167" s="253" t="s">
        <v>83</v>
      </c>
      <c r="AV167" s="14" t="s">
        <v>129</v>
      </c>
      <c r="AW167" s="14" t="s">
        <v>31</v>
      </c>
      <c r="AX167" s="14" t="s">
        <v>81</v>
      </c>
      <c r="AY167" s="253" t="s">
        <v>122</v>
      </c>
    </row>
    <row r="168" s="2" customFormat="1" ht="33" customHeight="1">
      <c r="A168" s="38"/>
      <c r="B168" s="39"/>
      <c r="C168" s="218" t="s">
        <v>216</v>
      </c>
      <c r="D168" s="218" t="s">
        <v>124</v>
      </c>
      <c r="E168" s="219" t="s">
        <v>217</v>
      </c>
      <c r="F168" s="220" t="s">
        <v>218</v>
      </c>
      <c r="G168" s="221" t="s">
        <v>127</v>
      </c>
      <c r="H168" s="222">
        <v>25</v>
      </c>
      <c r="I168" s="223"/>
      <c r="J168" s="224">
        <f>ROUND(I168*H168,2)</f>
        <v>0</v>
      </c>
      <c r="K168" s="220" t="s">
        <v>128</v>
      </c>
      <c r="L168" s="44"/>
      <c r="M168" s="225" t="s">
        <v>1</v>
      </c>
      <c r="N168" s="226" t="s">
        <v>39</v>
      </c>
      <c r="O168" s="91"/>
      <c r="P168" s="227">
        <f>O168*H168</f>
        <v>0</v>
      </c>
      <c r="Q168" s="227">
        <v>0.32400000000000001</v>
      </c>
      <c r="R168" s="227">
        <f>Q168*H168</f>
        <v>8.0999999999999996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129</v>
      </c>
      <c r="AT168" s="229" t="s">
        <v>124</v>
      </c>
      <c r="AU168" s="229" t="s">
        <v>83</v>
      </c>
      <c r="AY168" s="17" t="s">
        <v>122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129</v>
      </c>
      <c r="BM168" s="229" t="s">
        <v>219</v>
      </c>
    </row>
    <row r="169" s="13" customFormat="1">
      <c r="A169" s="13"/>
      <c r="B169" s="231"/>
      <c r="C169" s="232"/>
      <c r="D169" s="233" t="s">
        <v>131</v>
      </c>
      <c r="E169" s="234" t="s">
        <v>1</v>
      </c>
      <c r="F169" s="235" t="s">
        <v>220</v>
      </c>
      <c r="G169" s="232"/>
      <c r="H169" s="236">
        <v>25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131</v>
      </c>
      <c r="AU169" s="242" t="s">
        <v>83</v>
      </c>
      <c r="AV169" s="13" t="s">
        <v>83</v>
      </c>
      <c r="AW169" s="13" t="s">
        <v>31</v>
      </c>
      <c r="AX169" s="13" t="s">
        <v>81</v>
      </c>
      <c r="AY169" s="242" t="s">
        <v>122</v>
      </c>
    </row>
    <row r="170" s="2" customFormat="1" ht="78" customHeight="1">
      <c r="A170" s="38"/>
      <c r="B170" s="39"/>
      <c r="C170" s="218" t="s">
        <v>221</v>
      </c>
      <c r="D170" s="218" t="s">
        <v>124</v>
      </c>
      <c r="E170" s="219" t="s">
        <v>222</v>
      </c>
      <c r="F170" s="220" t="s">
        <v>223</v>
      </c>
      <c r="G170" s="221" t="s">
        <v>127</v>
      </c>
      <c r="H170" s="222">
        <v>256</v>
      </c>
      <c r="I170" s="223"/>
      <c r="J170" s="224">
        <f>ROUND(I170*H170,2)</f>
        <v>0</v>
      </c>
      <c r="K170" s="220" t="s">
        <v>128</v>
      </c>
      <c r="L170" s="44"/>
      <c r="M170" s="225" t="s">
        <v>1</v>
      </c>
      <c r="N170" s="226" t="s">
        <v>39</v>
      </c>
      <c r="O170" s="91"/>
      <c r="P170" s="227">
        <f>O170*H170</f>
        <v>0</v>
      </c>
      <c r="Q170" s="227">
        <v>0.084250000000000005</v>
      </c>
      <c r="R170" s="227">
        <f>Q170*H170</f>
        <v>21.568000000000001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129</v>
      </c>
      <c r="AT170" s="229" t="s">
        <v>124</v>
      </c>
      <c r="AU170" s="229" t="s">
        <v>83</v>
      </c>
      <c r="AY170" s="17" t="s">
        <v>122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129</v>
      </c>
      <c r="BM170" s="229" t="s">
        <v>224</v>
      </c>
    </row>
    <row r="171" s="13" customFormat="1">
      <c r="A171" s="13"/>
      <c r="B171" s="231"/>
      <c r="C171" s="232"/>
      <c r="D171" s="233" t="s">
        <v>131</v>
      </c>
      <c r="E171" s="234" t="s">
        <v>1</v>
      </c>
      <c r="F171" s="235" t="s">
        <v>225</v>
      </c>
      <c r="G171" s="232"/>
      <c r="H171" s="236">
        <v>256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131</v>
      </c>
      <c r="AU171" s="242" t="s">
        <v>83</v>
      </c>
      <c r="AV171" s="13" t="s">
        <v>83</v>
      </c>
      <c r="AW171" s="13" t="s">
        <v>31</v>
      </c>
      <c r="AX171" s="13" t="s">
        <v>81</v>
      </c>
      <c r="AY171" s="242" t="s">
        <v>122</v>
      </c>
    </row>
    <row r="172" s="2" customFormat="1" ht="16.5" customHeight="1">
      <c r="A172" s="38"/>
      <c r="B172" s="39"/>
      <c r="C172" s="264" t="s">
        <v>7</v>
      </c>
      <c r="D172" s="264" t="s">
        <v>226</v>
      </c>
      <c r="E172" s="265" t="s">
        <v>227</v>
      </c>
      <c r="F172" s="266" t="s">
        <v>228</v>
      </c>
      <c r="G172" s="267" t="s">
        <v>127</v>
      </c>
      <c r="H172" s="268">
        <v>256.346</v>
      </c>
      <c r="I172" s="269"/>
      <c r="J172" s="270">
        <f>ROUND(I172*H172,2)</f>
        <v>0</v>
      </c>
      <c r="K172" s="266" t="s">
        <v>128</v>
      </c>
      <c r="L172" s="271"/>
      <c r="M172" s="272" t="s">
        <v>1</v>
      </c>
      <c r="N172" s="273" t="s">
        <v>39</v>
      </c>
      <c r="O172" s="91"/>
      <c r="P172" s="227">
        <f>O172*H172</f>
        <v>0</v>
      </c>
      <c r="Q172" s="227">
        <v>0.113</v>
      </c>
      <c r="R172" s="227">
        <f>Q172*H172</f>
        <v>28.967098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161</v>
      </c>
      <c r="AT172" s="229" t="s">
        <v>226</v>
      </c>
      <c r="AU172" s="229" t="s">
        <v>83</v>
      </c>
      <c r="AY172" s="17" t="s">
        <v>122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129</v>
      </c>
      <c r="BM172" s="229" t="s">
        <v>229</v>
      </c>
    </row>
    <row r="173" s="13" customFormat="1">
      <c r="A173" s="13"/>
      <c r="B173" s="231"/>
      <c r="C173" s="232"/>
      <c r="D173" s="233" t="s">
        <v>131</v>
      </c>
      <c r="E173" s="234" t="s">
        <v>1</v>
      </c>
      <c r="F173" s="235" t="s">
        <v>230</v>
      </c>
      <c r="G173" s="232"/>
      <c r="H173" s="236">
        <v>251.31999999999999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131</v>
      </c>
      <c r="AU173" s="242" t="s">
        <v>83</v>
      </c>
      <c r="AV173" s="13" t="s">
        <v>83</v>
      </c>
      <c r="AW173" s="13" t="s">
        <v>31</v>
      </c>
      <c r="AX173" s="13" t="s">
        <v>81</v>
      </c>
      <c r="AY173" s="242" t="s">
        <v>122</v>
      </c>
    </row>
    <row r="174" s="13" customFormat="1">
      <c r="A174" s="13"/>
      <c r="B174" s="231"/>
      <c r="C174" s="232"/>
      <c r="D174" s="233" t="s">
        <v>131</v>
      </c>
      <c r="E174" s="232"/>
      <c r="F174" s="235" t="s">
        <v>231</v>
      </c>
      <c r="G174" s="232"/>
      <c r="H174" s="236">
        <v>256.346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131</v>
      </c>
      <c r="AU174" s="242" t="s">
        <v>83</v>
      </c>
      <c r="AV174" s="13" t="s">
        <v>83</v>
      </c>
      <c r="AW174" s="13" t="s">
        <v>4</v>
      </c>
      <c r="AX174" s="13" t="s">
        <v>81</v>
      </c>
      <c r="AY174" s="242" t="s">
        <v>122</v>
      </c>
    </row>
    <row r="175" s="2" customFormat="1">
      <c r="A175" s="38"/>
      <c r="B175" s="39"/>
      <c r="C175" s="264" t="s">
        <v>232</v>
      </c>
      <c r="D175" s="264" t="s">
        <v>226</v>
      </c>
      <c r="E175" s="265" t="s">
        <v>233</v>
      </c>
      <c r="F175" s="266" t="s">
        <v>234</v>
      </c>
      <c r="G175" s="267" t="s">
        <v>127</v>
      </c>
      <c r="H175" s="268">
        <v>4.774</v>
      </c>
      <c r="I175" s="269"/>
      <c r="J175" s="270">
        <f>ROUND(I175*H175,2)</f>
        <v>0</v>
      </c>
      <c r="K175" s="266" t="s">
        <v>128</v>
      </c>
      <c r="L175" s="271"/>
      <c r="M175" s="272" t="s">
        <v>1</v>
      </c>
      <c r="N175" s="273" t="s">
        <v>39</v>
      </c>
      <c r="O175" s="91"/>
      <c r="P175" s="227">
        <f>O175*H175</f>
        <v>0</v>
      </c>
      <c r="Q175" s="227">
        <v>0.13</v>
      </c>
      <c r="R175" s="227">
        <f>Q175*H175</f>
        <v>0.62062000000000006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161</v>
      </c>
      <c r="AT175" s="229" t="s">
        <v>226</v>
      </c>
      <c r="AU175" s="229" t="s">
        <v>83</v>
      </c>
      <c r="AY175" s="17" t="s">
        <v>122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129</v>
      </c>
      <c r="BM175" s="229" t="s">
        <v>235</v>
      </c>
    </row>
    <row r="176" s="13" customFormat="1">
      <c r="A176" s="13"/>
      <c r="B176" s="231"/>
      <c r="C176" s="232"/>
      <c r="D176" s="233" t="s">
        <v>131</v>
      </c>
      <c r="E176" s="234" t="s">
        <v>1</v>
      </c>
      <c r="F176" s="235" t="s">
        <v>236</v>
      </c>
      <c r="G176" s="232"/>
      <c r="H176" s="236">
        <v>4.6799999999999997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131</v>
      </c>
      <c r="AU176" s="242" t="s">
        <v>83</v>
      </c>
      <c r="AV176" s="13" t="s">
        <v>83</v>
      </c>
      <c r="AW176" s="13" t="s">
        <v>31</v>
      </c>
      <c r="AX176" s="13" t="s">
        <v>81</v>
      </c>
      <c r="AY176" s="242" t="s">
        <v>122</v>
      </c>
    </row>
    <row r="177" s="13" customFormat="1">
      <c r="A177" s="13"/>
      <c r="B177" s="231"/>
      <c r="C177" s="232"/>
      <c r="D177" s="233" t="s">
        <v>131</v>
      </c>
      <c r="E177" s="232"/>
      <c r="F177" s="235" t="s">
        <v>237</v>
      </c>
      <c r="G177" s="232"/>
      <c r="H177" s="236">
        <v>4.774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131</v>
      </c>
      <c r="AU177" s="242" t="s">
        <v>83</v>
      </c>
      <c r="AV177" s="13" t="s">
        <v>83</v>
      </c>
      <c r="AW177" s="13" t="s">
        <v>4</v>
      </c>
      <c r="AX177" s="13" t="s">
        <v>81</v>
      </c>
      <c r="AY177" s="242" t="s">
        <v>122</v>
      </c>
    </row>
    <row r="178" s="2" customFormat="1" ht="78" customHeight="1">
      <c r="A178" s="38"/>
      <c r="B178" s="39"/>
      <c r="C178" s="218" t="s">
        <v>238</v>
      </c>
      <c r="D178" s="218" t="s">
        <v>124</v>
      </c>
      <c r="E178" s="219" t="s">
        <v>239</v>
      </c>
      <c r="F178" s="220" t="s">
        <v>240</v>
      </c>
      <c r="G178" s="221" t="s">
        <v>127</v>
      </c>
      <c r="H178" s="222">
        <v>21</v>
      </c>
      <c r="I178" s="223"/>
      <c r="J178" s="224">
        <f>ROUND(I178*H178,2)</f>
        <v>0</v>
      </c>
      <c r="K178" s="220" t="s">
        <v>128</v>
      </c>
      <c r="L178" s="44"/>
      <c r="M178" s="225" t="s">
        <v>1</v>
      </c>
      <c r="N178" s="226" t="s">
        <v>39</v>
      </c>
      <c r="O178" s="91"/>
      <c r="P178" s="227">
        <f>O178*H178</f>
        <v>0</v>
      </c>
      <c r="Q178" s="227">
        <v>0.085650000000000004</v>
      </c>
      <c r="R178" s="227">
        <f>Q178*H178</f>
        <v>1.7986500000000001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129</v>
      </c>
      <c r="AT178" s="229" t="s">
        <v>124</v>
      </c>
      <c r="AU178" s="229" t="s">
        <v>83</v>
      </c>
      <c r="AY178" s="17" t="s">
        <v>122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129</v>
      </c>
      <c r="BM178" s="229" t="s">
        <v>241</v>
      </c>
    </row>
    <row r="179" s="13" customFormat="1">
      <c r="A179" s="13"/>
      <c r="B179" s="231"/>
      <c r="C179" s="232"/>
      <c r="D179" s="233" t="s">
        <v>131</v>
      </c>
      <c r="E179" s="234" t="s">
        <v>1</v>
      </c>
      <c r="F179" s="235" t="s">
        <v>210</v>
      </c>
      <c r="G179" s="232"/>
      <c r="H179" s="236">
        <v>21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131</v>
      </c>
      <c r="AU179" s="242" t="s">
        <v>83</v>
      </c>
      <c r="AV179" s="13" t="s">
        <v>83</v>
      </c>
      <c r="AW179" s="13" t="s">
        <v>31</v>
      </c>
      <c r="AX179" s="13" t="s">
        <v>81</v>
      </c>
      <c r="AY179" s="242" t="s">
        <v>122</v>
      </c>
    </row>
    <row r="180" s="2" customFormat="1" ht="16.5" customHeight="1">
      <c r="A180" s="38"/>
      <c r="B180" s="39"/>
      <c r="C180" s="264" t="s">
        <v>242</v>
      </c>
      <c r="D180" s="264" t="s">
        <v>226</v>
      </c>
      <c r="E180" s="265" t="s">
        <v>243</v>
      </c>
      <c r="F180" s="266" t="s">
        <v>244</v>
      </c>
      <c r="G180" s="267" t="s">
        <v>127</v>
      </c>
      <c r="H180" s="268">
        <v>17.399999999999999</v>
      </c>
      <c r="I180" s="269"/>
      <c r="J180" s="270">
        <f>ROUND(I180*H180,2)</f>
        <v>0</v>
      </c>
      <c r="K180" s="266" t="s">
        <v>128</v>
      </c>
      <c r="L180" s="271"/>
      <c r="M180" s="272" t="s">
        <v>1</v>
      </c>
      <c r="N180" s="273" t="s">
        <v>39</v>
      </c>
      <c r="O180" s="91"/>
      <c r="P180" s="227">
        <f>O180*H180</f>
        <v>0</v>
      </c>
      <c r="Q180" s="227">
        <v>0.17599999999999999</v>
      </c>
      <c r="R180" s="227">
        <f>Q180*H180</f>
        <v>3.0623999999999998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161</v>
      </c>
      <c r="AT180" s="229" t="s">
        <v>226</v>
      </c>
      <c r="AU180" s="229" t="s">
        <v>83</v>
      </c>
      <c r="AY180" s="17" t="s">
        <v>122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129</v>
      </c>
      <c r="BM180" s="229" t="s">
        <v>245</v>
      </c>
    </row>
    <row r="181" s="13" customFormat="1">
      <c r="A181" s="13"/>
      <c r="B181" s="231"/>
      <c r="C181" s="232"/>
      <c r="D181" s="233" t="s">
        <v>131</v>
      </c>
      <c r="E181" s="234" t="s">
        <v>1</v>
      </c>
      <c r="F181" s="235" t="s">
        <v>246</v>
      </c>
      <c r="G181" s="232"/>
      <c r="H181" s="236">
        <v>17.399999999999999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131</v>
      </c>
      <c r="AU181" s="242" t="s">
        <v>83</v>
      </c>
      <c r="AV181" s="13" t="s">
        <v>83</v>
      </c>
      <c r="AW181" s="13" t="s">
        <v>31</v>
      </c>
      <c r="AX181" s="13" t="s">
        <v>81</v>
      </c>
      <c r="AY181" s="242" t="s">
        <v>122</v>
      </c>
    </row>
    <row r="182" s="2" customFormat="1">
      <c r="A182" s="38"/>
      <c r="B182" s="39"/>
      <c r="C182" s="264" t="s">
        <v>247</v>
      </c>
      <c r="D182" s="264" t="s">
        <v>226</v>
      </c>
      <c r="E182" s="265" t="s">
        <v>248</v>
      </c>
      <c r="F182" s="266" t="s">
        <v>249</v>
      </c>
      <c r="G182" s="267" t="s">
        <v>127</v>
      </c>
      <c r="H182" s="268">
        <v>3.7080000000000002</v>
      </c>
      <c r="I182" s="269"/>
      <c r="J182" s="270">
        <f>ROUND(I182*H182,2)</f>
        <v>0</v>
      </c>
      <c r="K182" s="266" t="s">
        <v>128</v>
      </c>
      <c r="L182" s="271"/>
      <c r="M182" s="272" t="s">
        <v>1</v>
      </c>
      <c r="N182" s="273" t="s">
        <v>39</v>
      </c>
      <c r="O182" s="91"/>
      <c r="P182" s="227">
        <f>O182*H182</f>
        <v>0</v>
      </c>
      <c r="Q182" s="227">
        <v>0.17599999999999999</v>
      </c>
      <c r="R182" s="227">
        <f>Q182*H182</f>
        <v>0.65260799999999997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161</v>
      </c>
      <c r="AT182" s="229" t="s">
        <v>226</v>
      </c>
      <c r="AU182" s="229" t="s">
        <v>83</v>
      </c>
      <c r="AY182" s="17" t="s">
        <v>122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81</v>
      </c>
      <c r="BK182" s="230">
        <f>ROUND(I182*H182,2)</f>
        <v>0</v>
      </c>
      <c r="BL182" s="17" t="s">
        <v>129</v>
      </c>
      <c r="BM182" s="229" t="s">
        <v>250</v>
      </c>
    </row>
    <row r="183" s="13" customFormat="1">
      <c r="A183" s="13"/>
      <c r="B183" s="231"/>
      <c r="C183" s="232"/>
      <c r="D183" s="233" t="s">
        <v>131</v>
      </c>
      <c r="E183" s="234" t="s">
        <v>1</v>
      </c>
      <c r="F183" s="235" t="s">
        <v>251</v>
      </c>
      <c r="G183" s="232"/>
      <c r="H183" s="236">
        <v>3.6000000000000001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131</v>
      </c>
      <c r="AU183" s="242" t="s">
        <v>83</v>
      </c>
      <c r="AV183" s="13" t="s">
        <v>83</v>
      </c>
      <c r="AW183" s="13" t="s">
        <v>31</v>
      </c>
      <c r="AX183" s="13" t="s">
        <v>81</v>
      </c>
      <c r="AY183" s="242" t="s">
        <v>122</v>
      </c>
    </row>
    <row r="184" s="13" customFormat="1">
      <c r="A184" s="13"/>
      <c r="B184" s="231"/>
      <c r="C184" s="232"/>
      <c r="D184" s="233" t="s">
        <v>131</v>
      </c>
      <c r="E184" s="232"/>
      <c r="F184" s="235" t="s">
        <v>252</v>
      </c>
      <c r="G184" s="232"/>
      <c r="H184" s="236">
        <v>3.7080000000000002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131</v>
      </c>
      <c r="AU184" s="242" t="s">
        <v>83</v>
      </c>
      <c r="AV184" s="13" t="s">
        <v>83</v>
      </c>
      <c r="AW184" s="13" t="s">
        <v>4</v>
      </c>
      <c r="AX184" s="13" t="s">
        <v>81</v>
      </c>
      <c r="AY184" s="242" t="s">
        <v>122</v>
      </c>
    </row>
    <row r="185" s="12" customFormat="1" ht="22.8" customHeight="1">
      <c r="A185" s="12"/>
      <c r="B185" s="202"/>
      <c r="C185" s="203"/>
      <c r="D185" s="204" t="s">
        <v>73</v>
      </c>
      <c r="E185" s="216" t="s">
        <v>166</v>
      </c>
      <c r="F185" s="216" t="s">
        <v>253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SUM(P186:P214)</f>
        <v>0</v>
      </c>
      <c r="Q185" s="210"/>
      <c r="R185" s="211">
        <f>SUM(R186:R214)</f>
        <v>38.031054899999994</v>
      </c>
      <c r="S185" s="210"/>
      <c r="T185" s="212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81</v>
      </c>
      <c r="AT185" s="214" t="s">
        <v>73</v>
      </c>
      <c r="AU185" s="214" t="s">
        <v>81</v>
      </c>
      <c r="AY185" s="213" t="s">
        <v>122</v>
      </c>
      <c r="BK185" s="215">
        <f>SUM(BK186:BK214)</f>
        <v>0</v>
      </c>
    </row>
    <row r="186" s="2" customFormat="1" ht="16.5" customHeight="1">
      <c r="A186" s="38"/>
      <c r="B186" s="39"/>
      <c r="C186" s="218" t="s">
        <v>254</v>
      </c>
      <c r="D186" s="218" t="s">
        <v>124</v>
      </c>
      <c r="E186" s="219" t="s">
        <v>255</v>
      </c>
      <c r="F186" s="220" t="s">
        <v>256</v>
      </c>
      <c r="G186" s="221" t="s">
        <v>174</v>
      </c>
      <c r="H186" s="222">
        <v>1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39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129</v>
      </c>
      <c r="AT186" s="229" t="s">
        <v>124</v>
      </c>
      <c r="AU186" s="229" t="s">
        <v>83</v>
      </c>
      <c r="AY186" s="17" t="s">
        <v>122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129</v>
      </c>
      <c r="BM186" s="229" t="s">
        <v>257</v>
      </c>
    </row>
    <row r="187" s="2" customFormat="1">
      <c r="A187" s="38"/>
      <c r="B187" s="39"/>
      <c r="C187" s="218" t="s">
        <v>258</v>
      </c>
      <c r="D187" s="218" t="s">
        <v>124</v>
      </c>
      <c r="E187" s="219" t="s">
        <v>259</v>
      </c>
      <c r="F187" s="220" t="s">
        <v>260</v>
      </c>
      <c r="G187" s="221" t="s">
        <v>153</v>
      </c>
      <c r="H187" s="222">
        <v>21.5</v>
      </c>
      <c r="I187" s="223"/>
      <c r="J187" s="224">
        <f>ROUND(I187*H187,2)</f>
        <v>0</v>
      </c>
      <c r="K187" s="220" t="s">
        <v>128</v>
      </c>
      <c r="L187" s="44"/>
      <c r="M187" s="225" t="s">
        <v>1</v>
      </c>
      <c r="N187" s="226" t="s">
        <v>39</v>
      </c>
      <c r="O187" s="91"/>
      <c r="P187" s="227">
        <f>O187*H187</f>
        <v>0</v>
      </c>
      <c r="Q187" s="227">
        <v>0.15540000000000001</v>
      </c>
      <c r="R187" s="227">
        <f>Q187*H187</f>
        <v>3.3411000000000004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129</v>
      </c>
      <c r="AT187" s="229" t="s">
        <v>124</v>
      </c>
      <c r="AU187" s="229" t="s">
        <v>83</v>
      </c>
      <c r="AY187" s="17" t="s">
        <v>122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81</v>
      </c>
      <c r="BK187" s="230">
        <f>ROUND(I187*H187,2)</f>
        <v>0</v>
      </c>
      <c r="BL187" s="17" t="s">
        <v>129</v>
      </c>
      <c r="BM187" s="229" t="s">
        <v>261</v>
      </c>
    </row>
    <row r="188" s="13" customFormat="1">
      <c r="A188" s="13"/>
      <c r="B188" s="231"/>
      <c r="C188" s="232"/>
      <c r="D188" s="233" t="s">
        <v>131</v>
      </c>
      <c r="E188" s="234" t="s">
        <v>1</v>
      </c>
      <c r="F188" s="235" t="s">
        <v>262</v>
      </c>
      <c r="G188" s="232"/>
      <c r="H188" s="236">
        <v>21.5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131</v>
      </c>
      <c r="AU188" s="242" t="s">
        <v>83</v>
      </c>
      <c r="AV188" s="13" t="s">
        <v>83</v>
      </c>
      <c r="AW188" s="13" t="s">
        <v>31</v>
      </c>
      <c r="AX188" s="13" t="s">
        <v>81</v>
      </c>
      <c r="AY188" s="242" t="s">
        <v>122</v>
      </c>
    </row>
    <row r="189" s="2" customFormat="1" ht="16.5" customHeight="1">
      <c r="A189" s="38"/>
      <c r="B189" s="39"/>
      <c r="C189" s="264" t="s">
        <v>263</v>
      </c>
      <c r="D189" s="264" t="s">
        <v>226</v>
      </c>
      <c r="E189" s="265" t="s">
        <v>264</v>
      </c>
      <c r="F189" s="266" t="s">
        <v>265</v>
      </c>
      <c r="G189" s="267" t="s">
        <v>153</v>
      </c>
      <c r="H189" s="268">
        <v>17.34</v>
      </c>
      <c r="I189" s="269"/>
      <c r="J189" s="270">
        <f>ROUND(I189*H189,2)</f>
        <v>0</v>
      </c>
      <c r="K189" s="266" t="s">
        <v>128</v>
      </c>
      <c r="L189" s="271"/>
      <c r="M189" s="272" t="s">
        <v>1</v>
      </c>
      <c r="N189" s="273" t="s">
        <v>39</v>
      </c>
      <c r="O189" s="91"/>
      <c r="P189" s="227">
        <f>O189*H189</f>
        <v>0</v>
      </c>
      <c r="Q189" s="227">
        <v>0.080000000000000002</v>
      </c>
      <c r="R189" s="227">
        <f>Q189*H189</f>
        <v>1.3872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161</v>
      </c>
      <c r="AT189" s="229" t="s">
        <v>226</v>
      </c>
      <c r="AU189" s="229" t="s">
        <v>83</v>
      </c>
      <c r="AY189" s="17" t="s">
        <v>122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81</v>
      </c>
      <c r="BK189" s="230">
        <f>ROUND(I189*H189,2)</f>
        <v>0</v>
      </c>
      <c r="BL189" s="17" t="s">
        <v>129</v>
      </c>
      <c r="BM189" s="229" t="s">
        <v>266</v>
      </c>
    </row>
    <row r="190" s="13" customFormat="1">
      <c r="A190" s="13"/>
      <c r="B190" s="231"/>
      <c r="C190" s="232"/>
      <c r="D190" s="233" t="s">
        <v>131</v>
      </c>
      <c r="E190" s="232"/>
      <c r="F190" s="235" t="s">
        <v>267</v>
      </c>
      <c r="G190" s="232"/>
      <c r="H190" s="236">
        <v>17.34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131</v>
      </c>
      <c r="AU190" s="242" t="s">
        <v>83</v>
      </c>
      <c r="AV190" s="13" t="s">
        <v>83</v>
      </c>
      <c r="AW190" s="13" t="s">
        <v>4</v>
      </c>
      <c r="AX190" s="13" t="s">
        <v>81</v>
      </c>
      <c r="AY190" s="242" t="s">
        <v>122</v>
      </c>
    </row>
    <row r="191" s="2" customFormat="1">
      <c r="A191" s="38"/>
      <c r="B191" s="39"/>
      <c r="C191" s="264" t="s">
        <v>268</v>
      </c>
      <c r="D191" s="264" t="s">
        <v>226</v>
      </c>
      <c r="E191" s="265" t="s">
        <v>269</v>
      </c>
      <c r="F191" s="266" t="s">
        <v>270</v>
      </c>
      <c r="G191" s="267" t="s">
        <v>153</v>
      </c>
      <c r="H191" s="268">
        <v>3.0600000000000001</v>
      </c>
      <c r="I191" s="269"/>
      <c r="J191" s="270">
        <f>ROUND(I191*H191,2)</f>
        <v>0</v>
      </c>
      <c r="K191" s="266" t="s">
        <v>128</v>
      </c>
      <c r="L191" s="271"/>
      <c r="M191" s="272" t="s">
        <v>1</v>
      </c>
      <c r="N191" s="273" t="s">
        <v>39</v>
      </c>
      <c r="O191" s="91"/>
      <c r="P191" s="227">
        <f>O191*H191</f>
        <v>0</v>
      </c>
      <c r="Q191" s="227">
        <v>0.048300000000000003</v>
      </c>
      <c r="R191" s="227">
        <f>Q191*H191</f>
        <v>0.14779800000000001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161</v>
      </c>
      <c r="AT191" s="229" t="s">
        <v>226</v>
      </c>
      <c r="AU191" s="229" t="s">
        <v>83</v>
      </c>
      <c r="AY191" s="17" t="s">
        <v>122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129</v>
      </c>
      <c r="BM191" s="229" t="s">
        <v>271</v>
      </c>
    </row>
    <row r="192" s="13" customFormat="1">
      <c r="A192" s="13"/>
      <c r="B192" s="231"/>
      <c r="C192" s="232"/>
      <c r="D192" s="233" t="s">
        <v>131</v>
      </c>
      <c r="E192" s="232"/>
      <c r="F192" s="235" t="s">
        <v>272</v>
      </c>
      <c r="G192" s="232"/>
      <c r="H192" s="236">
        <v>3.0600000000000001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131</v>
      </c>
      <c r="AU192" s="242" t="s">
        <v>83</v>
      </c>
      <c r="AV192" s="13" t="s">
        <v>83</v>
      </c>
      <c r="AW192" s="13" t="s">
        <v>4</v>
      </c>
      <c r="AX192" s="13" t="s">
        <v>81</v>
      </c>
      <c r="AY192" s="242" t="s">
        <v>122</v>
      </c>
    </row>
    <row r="193" s="2" customFormat="1" ht="21.75" customHeight="1">
      <c r="A193" s="38"/>
      <c r="B193" s="39"/>
      <c r="C193" s="264" t="s">
        <v>273</v>
      </c>
      <c r="D193" s="264" t="s">
        <v>226</v>
      </c>
      <c r="E193" s="265" t="s">
        <v>274</v>
      </c>
      <c r="F193" s="266" t="s">
        <v>275</v>
      </c>
      <c r="G193" s="267" t="s">
        <v>153</v>
      </c>
      <c r="H193" s="268">
        <v>0.51000000000000001</v>
      </c>
      <c r="I193" s="269"/>
      <c r="J193" s="270">
        <f>ROUND(I193*H193,2)</f>
        <v>0</v>
      </c>
      <c r="K193" s="266" t="s">
        <v>128</v>
      </c>
      <c r="L193" s="271"/>
      <c r="M193" s="272" t="s">
        <v>1</v>
      </c>
      <c r="N193" s="273" t="s">
        <v>39</v>
      </c>
      <c r="O193" s="91"/>
      <c r="P193" s="227">
        <f>O193*H193</f>
        <v>0</v>
      </c>
      <c r="Q193" s="227">
        <v>0.048399999999999999</v>
      </c>
      <c r="R193" s="227">
        <f>Q193*H193</f>
        <v>0.024684000000000001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161</v>
      </c>
      <c r="AT193" s="229" t="s">
        <v>226</v>
      </c>
      <c r="AU193" s="229" t="s">
        <v>83</v>
      </c>
      <c r="AY193" s="17" t="s">
        <v>122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129</v>
      </c>
      <c r="BM193" s="229" t="s">
        <v>276</v>
      </c>
    </row>
    <row r="194" s="13" customFormat="1">
      <c r="A194" s="13"/>
      <c r="B194" s="231"/>
      <c r="C194" s="232"/>
      <c r="D194" s="233" t="s">
        <v>131</v>
      </c>
      <c r="E194" s="232"/>
      <c r="F194" s="235" t="s">
        <v>277</v>
      </c>
      <c r="G194" s="232"/>
      <c r="H194" s="236">
        <v>0.51000000000000001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131</v>
      </c>
      <c r="AU194" s="242" t="s">
        <v>83</v>
      </c>
      <c r="AV194" s="13" t="s">
        <v>83</v>
      </c>
      <c r="AW194" s="13" t="s">
        <v>4</v>
      </c>
      <c r="AX194" s="13" t="s">
        <v>81</v>
      </c>
      <c r="AY194" s="242" t="s">
        <v>122</v>
      </c>
    </row>
    <row r="195" s="2" customFormat="1">
      <c r="A195" s="38"/>
      <c r="B195" s="39"/>
      <c r="C195" s="264" t="s">
        <v>278</v>
      </c>
      <c r="D195" s="264" t="s">
        <v>226</v>
      </c>
      <c r="E195" s="265" t="s">
        <v>279</v>
      </c>
      <c r="F195" s="266" t="s">
        <v>280</v>
      </c>
      <c r="G195" s="267" t="s">
        <v>153</v>
      </c>
      <c r="H195" s="268">
        <v>1.02</v>
      </c>
      <c r="I195" s="269"/>
      <c r="J195" s="270">
        <f>ROUND(I195*H195,2)</f>
        <v>0</v>
      </c>
      <c r="K195" s="266" t="s">
        <v>128</v>
      </c>
      <c r="L195" s="271"/>
      <c r="M195" s="272" t="s">
        <v>1</v>
      </c>
      <c r="N195" s="273" t="s">
        <v>39</v>
      </c>
      <c r="O195" s="91"/>
      <c r="P195" s="227">
        <f>O195*H195</f>
        <v>0</v>
      </c>
      <c r="Q195" s="227">
        <v>0.065670000000000006</v>
      </c>
      <c r="R195" s="227">
        <f>Q195*H195</f>
        <v>0.066983400000000012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161</v>
      </c>
      <c r="AT195" s="229" t="s">
        <v>226</v>
      </c>
      <c r="AU195" s="229" t="s">
        <v>83</v>
      </c>
      <c r="AY195" s="17" t="s">
        <v>122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129</v>
      </c>
      <c r="BM195" s="229" t="s">
        <v>281</v>
      </c>
    </row>
    <row r="196" s="13" customFormat="1">
      <c r="A196" s="13"/>
      <c r="B196" s="231"/>
      <c r="C196" s="232"/>
      <c r="D196" s="233" t="s">
        <v>131</v>
      </c>
      <c r="E196" s="232"/>
      <c r="F196" s="235" t="s">
        <v>282</v>
      </c>
      <c r="G196" s="232"/>
      <c r="H196" s="236">
        <v>1.02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131</v>
      </c>
      <c r="AU196" s="242" t="s">
        <v>83</v>
      </c>
      <c r="AV196" s="13" t="s">
        <v>83</v>
      </c>
      <c r="AW196" s="13" t="s">
        <v>4</v>
      </c>
      <c r="AX196" s="13" t="s">
        <v>81</v>
      </c>
      <c r="AY196" s="242" t="s">
        <v>122</v>
      </c>
    </row>
    <row r="197" s="2" customFormat="1">
      <c r="A197" s="38"/>
      <c r="B197" s="39"/>
      <c r="C197" s="218" t="s">
        <v>283</v>
      </c>
      <c r="D197" s="218" t="s">
        <v>124</v>
      </c>
      <c r="E197" s="219" t="s">
        <v>284</v>
      </c>
      <c r="F197" s="220" t="s">
        <v>285</v>
      </c>
      <c r="G197" s="221" t="s">
        <v>153</v>
      </c>
      <c r="H197" s="222">
        <v>14.5</v>
      </c>
      <c r="I197" s="223"/>
      <c r="J197" s="224">
        <f>ROUND(I197*H197,2)</f>
        <v>0</v>
      </c>
      <c r="K197" s="220" t="s">
        <v>128</v>
      </c>
      <c r="L197" s="44"/>
      <c r="M197" s="225" t="s">
        <v>1</v>
      </c>
      <c r="N197" s="226" t="s">
        <v>39</v>
      </c>
      <c r="O197" s="91"/>
      <c r="P197" s="227">
        <f>O197*H197</f>
        <v>0</v>
      </c>
      <c r="Q197" s="227">
        <v>0.1295</v>
      </c>
      <c r="R197" s="227">
        <f>Q197*H197</f>
        <v>1.87775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129</v>
      </c>
      <c r="AT197" s="229" t="s">
        <v>124</v>
      </c>
      <c r="AU197" s="229" t="s">
        <v>83</v>
      </c>
      <c r="AY197" s="17" t="s">
        <v>122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129</v>
      </c>
      <c r="BM197" s="229" t="s">
        <v>286</v>
      </c>
    </row>
    <row r="198" s="13" customFormat="1">
      <c r="A198" s="13"/>
      <c r="B198" s="231"/>
      <c r="C198" s="232"/>
      <c r="D198" s="233" t="s">
        <v>131</v>
      </c>
      <c r="E198" s="234" t="s">
        <v>1</v>
      </c>
      <c r="F198" s="235" t="s">
        <v>287</v>
      </c>
      <c r="G198" s="232"/>
      <c r="H198" s="236">
        <v>14.5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131</v>
      </c>
      <c r="AU198" s="242" t="s">
        <v>83</v>
      </c>
      <c r="AV198" s="13" t="s">
        <v>83</v>
      </c>
      <c r="AW198" s="13" t="s">
        <v>31</v>
      </c>
      <c r="AX198" s="13" t="s">
        <v>81</v>
      </c>
      <c r="AY198" s="242" t="s">
        <v>122</v>
      </c>
    </row>
    <row r="199" s="2" customFormat="1" ht="16.5" customHeight="1">
      <c r="A199" s="38"/>
      <c r="B199" s="39"/>
      <c r="C199" s="264" t="s">
        <v>288</v>
      </c>
      <c r="D199" s="264" t="s">
        <v>226</v>
      </c>
      <c r="E199" s="265" t="s">
        <v>289</v>
      </c>
      <c r="F199" s="266" t="s">
        <v>290</v>
      </c>
      <c r="G199" s="267" t="s">
        <v>153</v>
      </c>
      <c r="H199" s="268">
        <v>14.279999999999999</v>
      </c>
      <c r="I199" s="269"/>
      <c r="J199" s="270">
        <f>ROUND(I199*H199,2)</f>
        <v>0</v>
      </c>
      <c r="K199" s="266" t="s">
        <v>128</v>
      </c>
      <c r="L199" s="271"/>
      <c r="M199" s="272" t="s">
        <v>1</v>
      </c>
      <c r="N199" s="273" t="s">
        <v>39</v>
      </c>
      <c r="O199" s="91"/>
      <c r="P199" s="227">
        <f>O199*H199</f>
        <v>0</v>
      </c>
      <c r="Q199" s="227">
        <v>0.056120000000000003</v>
      </c>
      <c r="R199" s="227">
        <f>Q199*H199</f>
        <v>0.80139360000000004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161</v>
      </c>
      <c r="AT199" s="229" t="s">
        <v>226</v>
      </c>
      <c r="AU199" s="229" t="s">
        <v>83</v>
      </c>
      <c r="AY199" s="17" t="s">
        <v>122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129</v>
      </c>
      <c r="BM199" s="229" t="s">
        <v>291</v>
      </c>
    </row>
    <row r="200" s="13" customFormat="1">
      <c r="A200" s="13"/>
      <c r="B200" s="231"/>
      <c r="C200" s="232"/>
      <c r="D200" s="233" t="s">
        <v>131</v>
      </c>
      <c r="E200" s="232"/>
      <c r="F200" s="235" t="s">
        <v>292</v>
      </c>
      <c r="G200" s="232"/>
      <c r="H200" s="236">
        <v>14.279999999999999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131</v>
      </c>
      <c r="AU200" s="242" t="s">
        <v>83</v>
      </c>
      <c r="AV200" s="13" t="s">
        <v>83</v>
      </c>
      <c r="AW200" s="13" t="s">
        <v>4</v>
      </c>
      <c r="AX200" s="13" t="s">
        <v>81</v>
      </c>
      <c r="AY200" s="242" t="s">
        <v>122</v>
      </c>
    </row>
    <row r="201" s="2" customFormat="1" ht="16.5" customHeight="1">
      <c r="A201" s="38"/>
      <c r="B201" s="39"/>
      <c r="C201" s="264" t="s">
        <v>293</v>
      </c>
      <c r="D201" s="264" t="s">
        <v>226</v>
      </c>
      <c r="E201" s="265" t="s">
        <v>294</v>
      </c>
      <c r="F201" s="266" t="s">
        <v>295</v>
      </c>
      <c r="G201" s="267" t="s">
        <v>153</v>
      </c>
      <c r="H201" s="268">
        <v>0.51000000000000001</v>
      </c>
      <c r="I201" s="269"/>
      <c r="J201" s="270">
        <f>ROUND(I201*H201,2)</f>
        <v>0</v>
      </c>
      <c r="K201" s="266" t="s">
        <v>128</v>
      </c>
      <c r="L201" s="271"/>
      <c r="M201" s="272" t="s">
        <v>1</v>
      </c>
      <c r="N201" s="273" t="s">
        <v>39</v>
      </c>
      <c r="O201" s="91"/>
      <c r="P201" s="227">
        <f>O201*H201</f>
        <v>0</v>
      </c>
      <c r="Q201" s="227">
        <v>0.0258</v>
      </c>
      <c r="R201" s="227">
        <f>Q201*H201</f>
        <v>0.013158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161</v>
      </c>
      <c r="AT201" s="229" t="s">
        <v>226</v>
      </c>
      <c r="AU201" s="229" t="s">
        <v>83</v>
      </c>
      <c r="AY201" s="17" t="s">
        <v>122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129</v>
      </c>
      <c r="BM201" s="229" t="s">
        <v>296</v>
      </c>
    </row>
    <row r="202" s="13" customFormat="1">
      <c r="A202" s="13"/>
      <c r="B202" s="231"/>
      <c r="C202" s="232"/>
      <c r="D202" s="233" t="s">
        <v>131</v>
      </c>
      <c r="E202" s="232"/>
      <c r="F202" s="235" t="s">
        <v>277</v>
      </c>
      <c r="G202" s="232"/>
      <c r="H202" s="236">
        <v>0.51000000000000001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131</v>
      </c>
      <c r="AU202" s="242" t="s">
        <v>83</v>
      </c>
      <c r="AV202" s="13" t="s">
        <v>83</v>
      </c>
      <c r="AW202" s="13" t="s">
        <v>4</v>
      </c>
      <c r="AX202" s="13" t="s">
        <v>81</v>
      </c>
      <c r="AY202" s="242" t="s">
        <v>122</v>
      </c>
    </row>
    <row r="203" s="2" customFormat="1">
      <c r="A203" s="38"/>
      <c r="B203" s="39"/>
      <c r="C203" s="218" t="s">
        <v>297</v>
      </c>
      <c r="D203" s="218" t="s">
        <v>124</v>
      </c>
      <c r="E203" s="219" t="s">
        <v>298</v>
      </c>
      <c r="F203" s="220" t="s">
        <v>299</v>
      </c>
      <c r="G203" s="221" t="s">
        <v>153</v>
      </c>
      <c r="H203" s="222">
        <v>108.5</v>
      </c>
      <c r="I203" s="223"/>
      <c r="J203" s="224">
        <f>ROUND(I203*H203,2)</f>
        <v>0</v>
      </c>
      <c r="K203" s="220" t="s">
        <v>128</v>
      </c>
      <c r="L203" s="44"/>
      <c r="M203" s="225" t="s">
        <v>1</v>
      </c>
      <c r="N203" s="226" t="s">
        <v>39</v>
      </c>
      <c r="O203" s="91"/>
      <c r="P203" s="227">
        <f>O203*H203</f>
        <v>0</v>
      </c>
      <c r="Q203" s="227">
        <v>0.14066999999999999</v>
      </c>
      <c r="R203" s="227">
        <f>Q203*H203</f>
        <v>15.262694999999999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129</v>
      </c>
      <c r="AT203" s="229" t="s">
        <v>124</v>
      </c>
      <c r="AU203" s="229" t="s">
        <v>83</v>
      </c>
      <c r="AY203" s="17" t="s">
        <v>122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129</v>
      </c>
      <c r="BM203" s="229" t="s">
        <v>300</v>
      </c>
    </row>
    <row r="204" s="13" customFormat="1">
      <c r="A204" s="13"/>
      <c r="B204" s="231"/>
      <c r="C204" s="232"/>
      <c r="D204" s="233" t="s">
        <v>131</v>
      </c>
      <c r="E204" s="234" t="s">
        <v>1</v>
      </c>
      <c r="F204" s="235" t="s">
        <v>301</v>
      </c>
      <c r="G204" s="232"/>
      <c r="H204" s="236">
        <v>11.5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131</v>
      </c>
      <c r="AU204" s="242" t="s">
        <v>83</v>
      </c>
      <c r="AV204" s="13" t="s">
        <v>83</v>
      </c>
      <c r="AW204" s="13" t="s">
        <v>31</v>
      </c>
      <c r="AX204" s="13" t="s">
        <v>74</v>
      </c>
      <c r="AY204" s="242" t="s">
        <v>122</v>
      </c>
    </row>
    <row r="205" s="13" customFormat="1">
      <c r="A205" s="13"/>
      <c r="B205" s="231"/>
      <c r="C205" s="232"/>
      <c r="D205" s="233" t="s">
        <v>131</v>
      </c>
      <c r="E205" s="234" t="s">
        <v>1</v>
      </c>
      <c r="F205" s="235" t="s">
        <v>302</v>
      </c>
      <c r="G205" s="232"/>
      <c r="H205" s="236">
        <v>97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131</v>
      </c>
      <c r="AU205" s="242" t="s">
        <v>83</v>
      </c>
      <c r="AV205" s="13" t="s">
        <v>83</v>
      </c>
      <c r="AW205" s="13" t="s">
        <v>31</v>
      </c>
      <c r="AX205" s="13" t="s">
        <v>74</v>
      </c>
      <c r="AY205" s="242" t="s">
        <v>122</v>
      </c>
    </row>
    <row r="206" s="14" customFormat="1">
      <c r="A206" s="14"/>
      <c r="B206" s="243"/>
      <c r="C206" s="244"/>
      <c r="D206" s="233" t="s">
        <v>131</v>
      </c>
      <c r="E206" s="245" t="s">
        <v>1</v>
      </c>
      <c r="F206" s="246" t="s">
        <v>196</v>
      </c>
      <c r="G206" s="244"/>
      <c r="H206" s="247">
        <v>108.5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131</v>
      </c>
      <c r="AU206" s="253" t="s">
        <v>83</v>
      </c>
      <c r="AV206" s="14" t="s">
        <v>129</v>
      </c>
      <c r="AW206" s="14" t="s">
        <v>31</v>
      </c>
      <c r="AX206" s="14" t="s">
        <v>81</v>
      </c>
      <c r="AY206" s="253" t="s">
        <v>122</v>
      </c>
    </row>
    <row r="207" s="2" customFormat="1" ht="33" customHeight="1">
      <c r="A207" s="38"/>
      <c r="B207" s="39"/>
      <c r="C207" s="264" t="s">
        <v>303</v>
      </c>
      <c r="D207" s="264" t="s">
        <v>226</v>
      </c>
      <c r="E207" s="265" t="s">
        <v>304</v>
      </c>
      <c r="F207" s="266" t="s">
        <v>305</v>
      </c>
      <c r="G207" s="267" t="s">
        <v>153</v>
      </c>
      <c r="H207" s="268">
        <v>108.5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39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161</v>
      </c>
      <c r="AT207" s="229" t="s">
        <v>226</v>
      </c>
      <c r="AU207" s="229" t="s">
        <v>83</v>
      </c>
      <c r="AY207" s="17" t="s">
        <v>122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81</v>
      </c>
      <c r="BK207" s="230">
        <f>ROUND(I207*H207,2)</f>
        <v>0</v>
      </c>
      <c r="BL207" s="17" t="s">
        <v>129</v>
      </c>
      <c r="BM207" s="229" t="s">
        <v>306</v>
      </c>
    </row>
    <row r="208" s="2" customFormat="1">
      <c r="A208" s="38"/>
      <c r="B208" s="39"/>
      <c r="C208" s="218" t="s">
        <v>307</v>
      </c>
      <c r="D208" s="218" t="s">
        <v>124</v>
      </c>
      <c r="E208" s="219" t="s">
        <v>308</v>
      </c>
      <c r="F208" s="220" t="s">
        <v>309</v>
      </c>
      <c r="G208" s="221" t="s">
        <v>310</v>
      </c>
      <c r="H208" s="222">
        <v>6.6849999999999996</v>
      </c>
      <c r="I208" s="223"/>
      <c r="J208" s="224">
        <f>ROUND(I208*H208,2)</f>
        <v>0</v>
      </c>
      <c r="K208" s="220" t="s">
        <v>128</v>
      </c>
      <c r="L208" s="44"/>
      <c r="M208" s="225" t="s">
        <v>1</v>
      </c>
      <c r="N208" s="226" t="s">
        <v>39</v>
      </c>
      <c r="O208" s="91"/>
      <c r="P208" s="227">
        <f>O208*H208</f>
        <v>0</v>
      </c>
      <c r="Q208" s="227">
        <v>2.2563399999999998</v>
      </c>
      <c r="R208" s="227">
        <f>Q208*H208</f>
        <v>15.083632899999998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129</v>
      </c>
      <c r="AT208" s="229" t="s">
        <v>124</v>
      </c>
      <c r="AU208" s="229" t="s">
        <v>83</v>
      </c>
      <c r="AY208" s="17" t="s">
        <v>122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81</v>
      </c>
      <c r="BK208" s="230">
        <f>ROUND(I208*H208,2)</f>
        <v>0</v>
      </c>
      <c r="BL208" s="17" t="s">
        <v>129</v>
      </c>
      <c r="BM208" s="229" t="s">
        <v>311</v>
      </c>
    </row>
    <row r="209" s="13" customFormat="1">
      <c r="A209" s="13"/>
      <c r="B209" s="231"/>
      <c r="C209" s="232"/>
      <c r="D209" s="233" t="s">
        <v>131</v>
      </c>
      <c r="E209" s="234" t="s">
        <v>1</v>
      </c>
      <c r="F209" s="235" t="s">
        <v>312</v>
      </c>
      <c r="G209" s="232"/>
      <c r="H209" s="236">
        <v>6.6849999999999996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131</v>
      </c>
      <c r="AU209" s="242" t="s">
        <v>83</v>
      </c>
      <c r="AV209" s="13" t="s">
        <v>83</v>
      </c>
      <c r="AW209" s="13" t="s">
        <v>31</v>
      </c>
      <c r="AX209" s="13" t="s">
        <v>81</v>
      </c>
      <c r="AY209" s="242" t="s">
        <v>122</v>
      </c>
    </row>
    <row r="210" s="2" customFormat="1">
      <c r="A210" s="38"/>
      <c r="B210" s="39"/>
      <c r="C210" s="218" t="s">
        <v>313</v>
      </c>
      <c r="D210" s="218" t="s">
        <v>124</v>
      </c>
      <c r="E210" s="219" t="s">
        <v>314</v>
      </c>
      <c r="F210" s="220" t="s">
        <v>315</v>
      </c>
      <c r="G210" s="221" t="s">
        <v>153</v>
      </c>
      <c r="H210" s="222">
        <v>137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39</v>
      </c>
      <c r="O210" s="91"/>
      <c r="P210" s="227">
        <f>O210*H210</f>
        <v>0</v>
      </c>
      <c r="Q210" s="227">
        <v>0.00018000000000000001</v>
      </c>
      <c r="R210" s="227">
        <f>Q210*H210</f>
        <v>0.024660000000000001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129</v>
      </c>
      <c r="AT210" s="229" t="s">
        <v>124</v>
      </c>
      <c r="AU210" s="229" t="s">
        <v>83</v>
      </c>
      <c r="AY210" s="17" t="s">
        <v>122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129</v>
      </c>
      <c r="BM210" s="229" t="s">
        <v>316</v>
      </c>
    </row>
    <row r="211" s="2" customFormat="1">
      <c r="A211" s="38"/>
      <c r="B211" s="39"/>
      <c r="C211" s="218" t="s">
        <v>317</v>
      </c>
      <c r="D211" s="218" t="s">
        <v>124</v>
      </c>
      <c r="E211" s="219" t="s">
        <v>318</v>
      </c>
      <c r="F211" s="220" t="s">
        <v>319</v>
      </c>
      <c r="G211" s="221" t="s">
        <v>153</v>
      </c>
      <c r="H211" s="222">
        <v>137</v>
      </c>
      <c r="I211" s="223"/>
      <c r="J211" s="224">
        <f>ROUND(I211*H211,2)</f>
        <v>0</v>
      </c>
      <c r="K211" s="220" t="s">
        <v>128</v>
      </c>
      <c r="L211" s="44"/>
      <c r="M211" s="225" t="s">
        <v>1</v>
      </c>
      <c r="N211" s="226" t="s">
        <v>39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129</v>
      </c>
      <c r="AT211" s="229" t="s">
        <v>124</v>
      </c>
      <c r="AU211" s="229" t="s">
        <v>83</v>
      </c>
      <c r="AY211" s="17" t="s">
        <v>122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81</v>
      </c>
      <c r="BK211" s="230">
        <f>ROUND(I211*H211,2)</f>
        <v>0</v>
      </c>
      <c r="BL211" s="17" t="s">
        <v>129</v>
      </c>
      <c r="BM211" s="229" t="s">
        <v>320</v>
      </c>
    </row>
    <row r="212" s="13" customFormat="1">
      <c r="A212" s="13"/>
      <c r="B212" s="231"/>
      <c r="C212" s="232"/>
      <c r="D212" s="233" t="s">
        <v>131</v>
      </c>
      <c r="E212" s="234" t="s">
        <v>1</v>
      </c>
      <c r="F212" s="235" t="s">
        <v>321</v>
      </c>
      <c r="G212" s="232"/>
      <c r="H212" s="236">
        <v>137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131</v>
      </c>
      <c r="AU212" s="242" t="s">
        <v>83</v>
      </c>
      <c r="AV212" s="13" t="s">
        <v>83</v>
      </c>
      <c r="AW212" s="13" t="s">
        <v>31</v>
      </c>
      <c r="AX212" s="13" t="s">
        <v>81</v>
      </c>
      <c r="AY212" s="242" t="s">
        <v>122</v>
      </c>
    </row>
    <row r="213" s="2" customFormat="1" ht="33" customHeight="1">
      <c r="A213" s="38"/>
      <c r="B213" s="39"/>
      <c r="C213" s="218" t="s">
        <v>322</v>
      </c>
      <c r="D213" s="218" t="s">
        <v>124</v>
      </c>
      <c r="E213" s="219" t="s">
        <v>323</v>
      </c>
      <c r="F213" s="220" t="s">
        <v>324</v>
      </c>
      <c r="G213" s="221" t="s">
        <v>174</v>
      </c>
      <c r="H213" s="222">
        <v>4</v>
      </c>
      <c r="I213" s="223"/>
      <c r="J213" s="224">
        <f>ROUND(I213*H213,2)</f>
        <v>0</v>
      </c>
      <c r="K213" s="220" t="s">
        <v>1</v>
      </c>
      <c r="L213" s="44"/>
      <c r="M213" s="225" t="s">
        <v>1</v>
      </c>
      <c r="N213" s="226" t="s">
        <v>39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129</v>
      </c>
      <c r="AT213" s="229" t="s">
        <v>124</v>
      </c>
      <c r="AU213" s="229" t="s">
        <v>83</v>
      </c>
      <c r="AY213" s="17" t="s">
        <v>122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81</v>
      </c>
      <c r="BK213" s="230">
        <f>ROUND(I213*H213,2)</f>
        <v>0</v>
      </c>
      <c r="BL213" s="17" t="s">
        <v>129</v>
      </c>
      <c r="BM213" s="229" t="s">
        <v>325</v>
      </c>
    </row>
    <row r="214" s="2" customFormat="1" ht="66.75" customHeight="1">
      <c r="A214" s="38"/>
      <c r="B214" s="39"/>
      <c r="C214" s="218" t="s">
        <v>326</v>
      </c>
      <c r="D214" s="218" t="s">
        <v>124</v>
      </c>
      <c r="E214" s="219" t="s">
        <v>327</v>
      </c>
      <c r="F214" s="220" t="s">
        <v>328</v>
      </c>
      <c r="G214" s="221" t="s">
        <v>153</v>
      </c>
      <c r="H214" s="222">
        <v>104</v>
      </c>
      <c r="I214" s="223"/>
      <c r="J214" s="224">
        <f>ROUND(I214*H214,2)</f>
        <v>0</v>
      </c>
      <c r="K214" s="220" t="s">
        <v>128</v>
      </c>
      <c r="L214" s="44"/>
      <c r="M214" s="225" t="s">
        <v>1</v>
      </c>
      <c r="N214" s="226" t="s">
        <v>39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129</v>
      </c>
      <c r="AT214" s="229" t="s">
        <v>124</v>
      </c>
      <c r="AU214" s="229" t="s">
        <v>83</v>
      </c>
      <c r="AY214" s="17" t="s">
        <v>122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129</v>
      </c>
      <c r="BM214" s="229" t="s">
        <v>329</v>
      </c>
    </row>
    <row r="215" s="12" customFormat="1" ht="22.8" customHeight="1">
      <c r="A215" s="12"/>
      <c r="B215" s="202"/>
      <c r="C215" s="203"/>
      <c r="D215" s="204" t="s">
        <v>73</v>
      </c>
      <c r="E215" s="216" t="s">
        <v>330</v>
      </c>
      <c r="F215" s="216" t="s">
        <v>331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SUM(P216:P225)</f>
        <v>0</v>
      </c>
      <c r="Q215" s="210"/>
      <c r="R215" s="211">
        <f>SUM(R216:R225)</f>
        <v>0</v>
      </c>
      <c r="S215" s="210"/>
      <c r="T215" s="212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81</v>
      </c>
      <c r="AT215" s="214" t="s">
        <v>73</v>
      </c>
      <c r="AU215" s="214" t="s">
        <v>81</v>
      </c>
      <c r="AY215" s="213" t="s">
        <v>122</v>
      </c>
      <c r="BK215" s="215">
        <f>SUM(BK216:BK225)</f>
        <v>0</v>
      </c>
    </row>
    <row r="216" s="2" customFormat="1">
      <c r="A216" s="38"/>
      <c r="B216" s="39"/>
      <c r="C216" s="218" t="s">
        <v>332</v>
      </c>
      <c r="D216" s="218" t="s">
        <v>124</v>
      </c>
      <c r="E216" s="219" t="s">
        <v>333</v>
      </c>
      <c r="F216" s="220" t="s">
        <v>334</v>
      </c>
      <c r="G216" s="221" t="s">
        <v>335</v>
      </c>
      <c r="H216" s="222">
        <v>248.898</v>
      </c>
      <c r="I216" s="223"/>
      <c r="J216" s="224">
        <f>ROUND(I216*H216,2)</f>
        <v>0</v>
      </c>
      <c r="K216" s="220" t="s">
        <v>128</v>
      </c>
      <c r="L216" s="44"/>
      <c r="M216" s="225" t="s">
        <v>1</v>
      </c>
      <c r="N216" s="226" t="s">
        <v>39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129</v>
      </c>
      <c r="AT216" s="229" t="s">
        <v>124</v>
      </c>
      <c r="AU216" s="229" t="s">
        <v>83</v>
      </c>
      <c r="AY216" s="17" t="s">
        <v>122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81</v>
      </c>
      <c r="BK216" s="230">
        <f>ROUND(I216*H216,2)</f>
        <v>0</v>
      </c>
      <c r="BL216" s="17" t="s">
        <v>129</v>
      </c>
      <c r="BM216" s="229" t="s">
        <v>336</v>
      </c>
    </row>
    <row r="217" s="2" customFormat="1">
      <c r="A217" s="38"/>
      <c r="B217" s="39"/>
      <c r="C217" s="218" t="s">
        <v>337</v>
      </c>
      <c r="D217" s="218" t="s">
        <v>124</v>
      </c>
      <c r="E217" s="219" t="s">
        <v>338</v>
      </c>
      <c r="F217" s="220" t="s">
        <v>339</v>
      </c>
      <c r="G217" s="221" t="s">
        <v>335</v>
      </c>
      <c r="H217" s="222">
        <v>1914.21</v>
      </c>
      <c r="I217" s="223"/>
      <c r="J217" s="224">
        <f>ROUND(I217*H217,2)</f>
        <v>0</v>
      </c>
      <c r="K217" s="220" t="s">
        <v>128</v>
      </c>
      <c r="L217" s="44"/>
      <c r="M217" s="225" t="s">
        <v>1</v>
      </c>
      <c r="N217" s="226" t="s">
        <v>39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129</v>
      </c>
      <c r="AT217" s="229" t="s">
        <v>124</v>
      </c>
      <c r="AU217" s="229" t="s">
        <v>83</v>
      </c>
      <c r="AY217" s="17" t="s">
        <v>122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129</v>
      </c>
      <c r="BM217" s="229" t="s">
        <v>340</v>
      </c>
    </row>
    <row r="218" s="13" customFormat="1">
      <c r="A218" s="13"/>
      <c r="B218" s="231"/>
      <c r="C218" s="232"/>
      <c r="D218" s="233" t="s">
        <v>131</v>
      </c>
      <c r="E218" s="234" t="s">
        <v>1</v>
      </c>
      <c r="F218" s="235" t="s">
        <v>341</v>
      </c>
      <c r="G218" s="232"/>
      <c r="H218" s="236">
        <v>212.69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131</v>
      </c>
      <c r="AU218" s="242" t="s">
        <v>83</v>
      </c>
      <c r="AV218" s="13" t="s">
        <v>83</v>
      </c>
      <c r="AW218" s="13" t="s">
        <v>31</v>
      </c>
      <c r="AX218" s="13" t="s">
        <v>81</v>
      </c>
      <c r="AY218" s="242" t="s">
        <v>122</v>
      </c>
    </row>
    <row r="219" s="13" customFormat="1">
      <c r="A219" s="13"/>
      <c r="B219" s="231"/>
      <c r="C219" s="232"/>
      <c r="D219" s="233" t="s">
        <v>131</v>
      </c>
      <c r="E219" s="232"/>
      <c r="F219" s="235" t="s">
        <v>342</v>
      </c>
      <c r="G219" s="232"/>
      <c r="H219" s="236">
        <v>1914.21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131</v>
      </c>
      <c r="AU219" s="242" t="s">
        <v>83</v>
      </c>
      <c r="AV219" s="13" t="s">
        <v>83</v>
      </c>
      <c r="AW219" s="13" t="s">
        <v>4</v>
      </c>
      <c r="AX219" s="13" t="s">
        <v>81</v>
      </c>
      <c r="AY219" s="242" t="s">
        <v>122</v>
      </c>
    </row>
    <row r="220" s="2" customFormat="1" ht="44.25" customHeight="1">
      <c r="A220" s="38"/>
      <c r="B220" s="39"/>
      <c r="C220" s="218" t="s">
        <v>343</v>
      </c>
      <c r="D220" s="218" t="s">
        <v>124</v>
      </c>
      <c r="E220" s="219" t="s">
        <v>344</v>
      </c>
      <c r="F220" s="220" t="s">
        <v>345</v>
      </c>
      <c r="G220" s="221" t="s">
        <v>335</v>
      </c>
      <c r="H220" s="222">
        <v>20.489999999999998</v>
      </c>
      <c r="I220" s="223"/>
      <c r="J220" s="224">
        <f>ROUND(I220*H220,2)</f>
        <v>0</v>
      </c>
      <c r="K220" s="220" t="s">
        <v>128</v>
      </c>
      <c r="L220" s="44"/>
      <c r="M220" s="225" t="s">
        <v>1</v>
      </c>
      <c r="N220" s="226" t="s">
        <v>39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129</v>
      </c>
      <c r="AT220" s="229" t="s">
        <v>124</v>
      </c>
      <c r="AU220" s="229" t="s">
        <v>83</v>
      </c>
      <c r="AY220" s="17" t="s">
        <v>122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129</v>
      </c>
      <c r="BM220" s="229" t="s">
        <v>346</v>
      </c>
    </row>
    <row r="221" s="13" customFormat="1">
      <c r="A221" s="13"/>
      <c r="B221" s="231"/>
      <c r="C221" s="232"/>
      <c r="D221" s="233" t="s">
        <v>131</v>
      </c>
      <c r="E221" s="234" t="s">
        <v>1</v>
      </c>
      <c r="F221" s="235" t="s">
        <v>347</v>
      </c>
      <c r="G221" s="232"/>
      <c r="H221" s="236">
        <v>20.489999999999998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131</v>
      </c>
      <c r="AU221" s="242" t="s">
        <v>83</v>
      </c>
      <c r="AV221" s="13" t="s">
        <v>83</v>
      </c>
      <c r="AW221" s="13" t="s">
        <v>31</v>
      </c>
      <c r="AX221" s="13" t="s">
        <v>81</v>
      </c>
      <c r="AY221" s="242" t="s">
        <v>122</v>
      </c>
    </row>
    <row r="222" s="2" customFormat="1" ht="44.25" customHeight="1">
      <c r="A222" s="38"/>
      <c r="B222" s="39"/>
      <c r="C222" s="218" t="s">
        <v>348</v>
      </c>
      <c r="D222" s="218" t="s">
        <v>124</v>
      </c>
      <c r="E222" s="219" t="s">
        <v>349</v>
      </c>
      <c r="F222" s="220" t="s">
        <v>350</v>
      </c>
      <c r="G222" s="221" t="s">
        <v>335</v>
      </c>
      <c r="H222" s="222">
        <v>136.40000000000001</v>
      </c>
      <c r="I222" s="223"/>
      <c r="J222" s="224">
        <f>ROUND(I222*H222,2)</f>
        <v>0</v>
      </c>
      <c r="K222" s="220" t="s">
        <v>128</v>
      </c>
      <c r="L222" s="44"/>
      <c r="M222" s="225" t="s">
        <v>1</v>
      </c>
      <c r="N222" s="226" t="s">
        <v>39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129</v>
      </c>
      <c r="AT222" s="229" t="s">
        <v>124</v>
      </c>
      <c r="AU222" s="229" t="s">
        <v>83</v>
      </c>
      <c r="AY222" s="17" t="s">
        <v>122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81</v>
      </c>
      <c r="BK222" s="230">
        <f>ROUND(I222*H222,2)</f>
        <v>0</v>
      </c>
      <c r="BL222" s="17" t="s">
        <v>129</v>
      </c>
      <c r="BM222" s="229" t="s">
        <v>351</v>
      </c>
    </row>
    <row r="223" s="13" customFormat="1">
      <c r="A223" s="13"/>
      <c r="B223" s="231"/>
      <c r="C223" s="232"/>
      <c r="D223" s="233" t="s">
        <v>131</v>
      </c>
      <c r="E223" s="234" t="s">
        <v>1</v>
      </c>
      <c r="F223" s="235" t="s">
        <v>352</v>
      </c>
      <c r="G223" s="232"/>
      <c r="H223" s="236">
        <v>136.40000000000001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131</v>
      </c>
      <c r="AU223" s="242" t="s">
        <v>83</v>
      </c>
      <c r="AV223" s="13" t="s">
        <v>83</v>
      </c>
      <c r="AW223" s="13" t="s">
        <v>31</v>
      </c>
      <c r="AX223" s="13" t="s">
        <v>81</v>
      </c>
      <c r="AY223" s="242" t="s">
        <v>122</v>
      </c>
    </row>
    <row r="224" s="2" customFormat="1" ht="44.25" customHeight="1">
      <c r="A224" s="38"/>
      <c r="B224" s="39"/>
      <c r="C224" s="218" t="s">
        <v>353</v>
      </c>
      <c r="D224" s="218" t="s">
        <v>124</v>
      </c>
      <c r="E224" s="219" t="s">
        <v>354</v>
      </c>
      <c r="F224" s="220" t="s">
        <v>355</v>
      </c>
      <c r="G224" s="221" t="s">
        <v>335</v>
      </c>
      <c r="H224" s="222">
        <v>61.847999999999999</v>
      </c>
      <c r="I224" s="223"/>
      <c r="J224" s="224">
        <f>ROUND(I224*H224,2)</f>
        <v>0</v>
      </c>
      <c r="K224" s="220" t="s">
        <v>128</v>
      </c>
      <c r="L224" s="44"/>
      <c r="M224" s="225" t="s">
        <v>1</v>
      </c>
      <c r="N224" s="226" t="s">
        <v>39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129</v>
      </c>
      <c r="AT224" s="229" t="s">
        <v>124</v>
      </c>
      <c r="AU224" s="229" t="s">
        <v>83</v>
      </c>
      <c r="AY224" s="17" t="s">
        <v>122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129</v>
      </c>
      <c r="BM224" s="229" t="s">
        <v>356</v>
      </c>
    </row>
    <row r="225" s="13" customFormat="1">
      <c r="A225" s="13"/>
      <c r="B225" s="231"/>
      <c r="C225" s="232"/>
      <c r="D225" s="233" t="s">
        <v>131</v>
      </c>
      <c r="E225" s="234" t="s">
        <v>1</v>
      </c>
      <c r="F225" s="235" t="s">
        <v>357</v>
      </c>
      <c r="G225" s="232"/>
      <c r="H225" s="236">
        <v>61.847999999999999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131</v>
      </c>
      <c r="AU225" s="242" t="s">
        <v>83</v>
      </c>
      <c r="AV225" s="13" t="s">
        <v>83</v>
      </c>
      <c r="AW225" s="13" t="s">
        <v>31</v>
      </c>
      <c r="AX225" s="13" t="s">
        <v>81</v>
      </c>
      <c r="AY225" s="242" t="s">
        <v>122</v>
      </c>
    </row>
    <row r="226" s="12" customFormat="1" ht="22.8" customHeight="1">
      <c r="A226" s="12"/>
      <c r="B226" s="202"/>
      <c r="C226" s="203"/>
      <c r="D226" s="204" t="s">
        <v>73</v>
      </c>
      <c r="E226" s="216" t="s">
        <v>358</v>
      </c>
      <c r="F226" s="216" t="s">
        <v>359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P227</f>
        <v>0</v>
      </c>
      <c r="Q226" s="210"/>
      <c r="R226" s="211">
        <f>R227</f>
        <v>0</v>
      </c>
      <c r="S226" s="210"/>
      <c r="T226" s="212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81</v>
      </c>
      <c r="AT226" s="214" t="s">
        <v>73</v>
      </c>
      <c r="AU226" s="214" t="s">
        <v>81</v>
      </c>
      <c r="AY226" s="213" t="s">
        <v>122</v>
      </c>
      <c r="BK226" s="215">
        <f>BK227</f>
        <v>0</v>
      </c>
    </row>
    <row r="227" s="2" customFormat="1">
      <c r="A227" s="38"/>
      <c r="B227" s="39"/>
      <c r="C227" s="218" t="s">
        <v>360</v>
      </c>
      <c r="D227" s="218" t="s">
        <v>124</v>
      </c>
      <c r="E227" s="219" t="s">
        <v>361</v>
      </c>
      <c r="F227" s="220" t="s">
        <v>362</v>
      </c>
      <c r="G227" s="221" t="s">
        <v>335</v>
      </c>
      <c r="H227" s="222">
        <v>262.43900000000002</v>
      </c>
      <c r="I227" s="223"/>
      <c r="J227" s="224">
        <f>ROUND(I227*H227,2)</f>
        <v>0</v>
      </c>
      <c r="K227" s="220" t="s">
        <v>128</v>
      </c>
      <c r="L227" s="44"/>
      <c r="M227" s="225" t="s">
        <v>1</v>
      </c>
      <c r="N227" s="226" t="s">
        <v>39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129</v>
      </c>
      <c r="AT227" s="229" t="s">
        <v>124</v>
      </c>
      <c r="AU227" s="229" t="s">
        <v>83</v>
      </c>
      <c r="AY227" s="17" t="s">
        <v>122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129</v>
      </c>
      <c r="BM227" s="229" t="s">
        <v>363</v>
      </c>
    </row>
    <row r="228" s="12" customFormat="1" ht="25.92" customHeight="1">
      <c r="A228" s="12"/>
      <c r="B228" s="202"/>
      <c r="C228" s="203"/>
      <c r="D228" s="204" t="s">
        <v>73</v>
      </c>
      <c r="E228" s="205" t="s">
        <v>364</v>
      </c>
      <c r="F228" s="205" t="s">
        <v>365</v>
      </c>
      <c r="G228" s="203"/>
      <c r="H228" s="203"/>
      <c r="I228" s="206"/>
      <c r="J228" s="207">
        <f>BK228</f>
        <v>0</v>
      </c>
      <c r="K228" s="203"/>
      <c r="L228" s="208"/>
      <c r="M228" s="209"/>
      <c r="N228" s="210"/>
      <c r="O228" s="210"/>
      <c r="P228" s="211">
        <f>P229+P231</f>
        <v>0</v>
      </c>
      <c r="Q228" s="210"/>
      <c r="R228" s="211">
        <f>R229+R231</f>
        <v>0</v>
      </c>
      <c r="S228" s="210"/>
      <c r="T228" s="212">
        <f>T229+T231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145</v>
      </c>
      <c r="AT228" s="214" t="s">
        <v>73</v>
      </c>
      <c r="AU228" s="214" t="s">
        <v>74</v>
      </c>
      <c r="AY228" s="213" t="s">
        <v>122</v>
      </c>
      <c r="BK228" s="215">
        <f>BK229+BK231</f>
        <v>0</v>
      </c>
    </row>
    <row r="229" s="12" customFormat="1" ht="22.8" customHeight="1">
      <c r="A229" s="12"/>
      <c r="B229" s="202"/>
      <c r="C229" s="203"/>
      <c r="D229" s="204" t="s">
        <v>73</v>
      </c>
      <c r="E229" s="216" t="s">
        <v>366</v>
      </c>
      <c r="F229" s="216" t="s">
        <v>367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P230</f>
        <v>0</v>
      </c>
      <c r="Q229" s="210"/>
      <c r="R229" s="211">
        <f>R230</f>
        <v>0</v>
      </c>
      <c r="S229" s="210"/>
      <c r="T229" s="212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145</v>
      </c>
      <c r="AT229" s="214" t="s">
        <v>73</v>
      </c>
      <c r="AU229" s="214" t="s">
        <v>81</v>
      </c>
      <c r="AY229" s="213" t="s">
        <v>122</v>
      </c>
      <c r="BK229" s="215">
        <f>BK230</f>
        <v>0</v>
      </c>
    </row>
    <row r="230" s="2" customFormat="1" ht="16.5" customHeight="1">
      <c r="A230" s="38"/>
      <c r="B230" s="39"/>
      <c r="C230" s="218" t="s">
        <v>368</v>
      </c>
      <c r="D230" s="218" t="s">
        <v>124</v>
      </c>
      <c r="E230" s="219" t="s">
        <v>369</v>
      </c>
      <c r="F230" s="220" t="s">
        <v>370</v>
      </c>
      <c r="G230" s="221" t="s">
        <v>164</v>
      </c>
      <c r="H230" s="222">
        <v>1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39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371</v>
      </c>
      <c r="AT230" s="229" t="s">
        <v>124</v>
      </c>
      <c r="AU230" s="229" t="s">
        <v>83</v>
      </c>
      <c r="AY230" s="17" t="s">
        <v>122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81</v>
      </c>
      <c r="BK230" s="230">
        <f>ROUND(I230*H230,2)</f>
        <v>0</v>
      </c>
      <c r="BL230" s="17" t="s">
        <v>371</v>
      </c>
      <c r="BM230" s="229" t="s">
        <v>372</v>
      </c>
    </row>
    <row r="231" s="12" customFormat="1" ht="22.8" customHeight="1">
      <c r="A231" s="12"/>
      <c r="B231" s="202"/>
      <c r="C231" s="203"/>
      <c r="D231" s="204" t="s">
        <v>73</v>
      </c>
      <c r="E231" s="216" t="s">
        <v>373</v>
      </c>
      <c r="F231" s="216" t="s">
        <v>374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SUM(P232:P233)</f>
        <v>0</v>
      </c>
      <c r="Q231" s="210"/>
      <c r="R231" s="211">
        <f>SUM(R232:R233)</f>
        <v>0</v>
      </c>
      <c r="S231" s="210"/>
      <c r="T231" s="212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145</v>
      </c>
      <c r="AT231" s="214" t="s">
        <v>73</v>
      </c>
      <c r="AU231" s="214" t="s">
        <v>81</v>
      </c>
      <c r="AY231" s="213" t="s">
        <v>122</v>
      </c>
      <c r="BK231" s="215">
        <f>SUM(BK232:BK233)</f>
        <v>0</v>
      </c>
    </row>
    <row r="232" s="2" customFormat="1" ht="16.5" customHeight="1">
      <c r="A232" s="38"/>
      <c r="B232" s="39"/>
      <c r="C232" s="218" t="s">
        <v>375</v>
      </c>
      <c r="D232" s="218" t="s">
        <v>124</v>
      </c>
      <c r="E232" s="219" t="s">
        <v>376</v>
      </c>
      <c r="F232" s="220" t="s">
        <v>377</v>
      </c>
      <c r="G232" s="221" t="s">
        <v>164</v>
      </c>
      <c r="H232" s="222">
        <v>1</v>
      </c>
      <c r="I232" s="223"/>
      <c r="J232" s="224">
        <f>ROUND(I232*H232,2)</f>
        <v>0</v>
      </c>
      <c r="K232" s="220" t="s">
        <v>1</v>
      </c>
      <c r="L232" s="44"/>
      <c r="M232" s="225" t="s">
        <v>1</v>
      </c>
      <c r="N232" s="226" t="s">
        <v>39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371</v>
      </c>
      <c r="AT232" s="229" t="s">
        <v>124</v>
      </c>
      <c r="AU232" s="229" t="s">
        <v>83</v>
      </c>
      <c r="AY232" s="17" t="s">
        <v>122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81</v>
      </c>
      <c r="BK232" s="230">
        <f>ROUND(I232*H232,2)</f>
        <v>0</v>
      </c>
      <c r="BL232" s="17" t="s">
        <v>371</v>
      </c>
      <c r="BM232" s="229" t="s">
        <v>378</v>
      </c>
    </row>
    <row r="233" s="2" customFormat="1" ht="16.5" customHeight="1">
      <c r="A233" s="38"/>
      <c r="B233" s="39"/>
      <c r="C233" s="218" t="s">
        <v>379</v>
      </c>
      <c r="D233" s="218" t="s">
        <v>124</v>
      </c>
      <c r="E233" s="219" t="s">
        <v>380</v>
      </c>
      <c r="F233" s="220" t="s">
        <v>381</v>
      </c>
      <c r="G233" s="221" t="s">
        <v>164</v>
      </c>
      <c r="H233" s="222">
        <v>1</v>
      </c>
      <c r="I233" s="223"/>
      <c r="J233" s="224">
        <f>ROUND(I233*H233,2)</f>
        <v>0</v>
      </c>
      <c r="K233" s="220" t="s">
        <v>1</v>
      </c>
      <c r="L233" s="44"/>
      <c r="M233" s="274" t="s">
        <v>1</v>
      </c>
      <c r="N233" s="275" t="s">
        <v>39</v>
      </c>
      <c r="O233" s="276"/>
      <c r="P233" s="277">
        <f>O233*H233</f>
        <v>0</v>
      </c>
      <c r="Q233" s="277">
        <v>0</v>
      </c>
      <c r="R233" s="277">
        <f>Q233*H233</f>
        <v>0</v>
      </c>
      <c r="S233" s="277">
        <v>0</v>
      </c>
      <c r="T233" s="27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371</v>
      </c>
      <c r="AT233" s="229" t="s">
        <v>124</v>
      </c>
      <c r="AU233" s="229" t="s">
        <v>83</v>
      </c>
      <c r="AY233" s="17" t="s">
        <v>122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81</v>
      </c>
      <c r="BK233" s="230">
        <f>ROUND(I233*H233,2)</f>
        <v>0</v>
      </c>
      <c r="BL233" s="17" t="s">
        <v>371</v>
      </c>
      <c r="BM233" s="229" t="s">
        <v>382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M86Z2WsJ9IDTtnG5gftmHLMgF+AFYCN1m06Ij64QEoPzQ53q1Dl5gU0e9svmlgxa3RVdCTnSdIUbfEsb/qC+bQ==" hashValue="zsVb5C7C0ZM+799C0Hdaaqx33M35yBdianbRxQNvau+ZUw858+x8SmaiWF8sJ8fCQO6nTFbZPaEqI4ZeNKvfLA==" algorithmName="SHA-512" password="CC35"/>
  <autoFilter ref="C124:K23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Opravy chodníkových těles v Novém Jičíně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383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ROUND((SUM(BE125:BE206)),  2)</f>
        <v>0</v>
      </c>
      <c r="G33" s="38"/>
      <c r="H33" s="38"/>
      <c r="I33" s="155">
        <v>0.20999999999999999</v>
      </c>
      <c r="J33" s="154">
        <f>ROUND(((SUM(BE125:BE206))*I33),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ROUND((SUM(BF125:BF206)),  2)</f>
        <v>0</v>
      </c>
      <c r="G34" s="38"/>
      <c r="H34" s="38"/>
      <c r="I34" s="155">
        <v>0.14999999999999999</v>
      </c>
      <c r="J34" s="154">
        <f>ROUND(((SUM(BF125:BF206))*I34),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ROUND((SUM(BG125:BG206)),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ROUND((SUM(BH125:BH206)),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ROUND((SUM(BI125:BI206)),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Opravy chodníkových těles v Novém Jičíně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02 - SO 02 - Oprava chodníkového tělesa na ulici Máchova - východ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Nový Jičín</v>
      </c>
      <c r="G89" s="40"/>
      <c r="H89" s="40"/>
      <c r="I89" s="32" t="s">
        <v>22</v>
      </c>
      <c r="J89" s="79" t="str">
        <f>IF(J12="","",J12)</f>
        <v>11. 2. 2021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J173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J188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J199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104</v>
      </c>
      <c r="E103" s="182"/>
      <c r="F103" s="182"/>
      <c r="G103" s="182"/>
      <c r="H103" s="182"/>
      <c r="I103" s="182"/>
      <c r="J103" s="183">
        <f>J201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J202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J204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Opravy chodníkových těles v Novém Jičíně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E9</f>
        <v>02 - SO 02 - Oprava chodníkového tělesa na ulici Máchova - východ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Nový Jičín</v>
      </c>
      <c r="G119" s="40"/>
      <c r="H119" s="40"/>
      <c r="I119" s="32" t="s">
        <v>22</v>
      </c>
      <c r="J119" s="79" t="str">
        <f>IF(J12="","",J12)</f>
        <v>11. 2. 2021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108</v>
      </c>
      <c r="D124" s="194" t="s">
        <v>59</v>
      </c>
      <c r="E124" s="194" t="s">
        <v>55</v>
      </c>
      <c r="F124" s="194" t="s">
        <v>56</v>
      </c>
      <c r="G124" s="194" t="s">
        <v>109</v>
      </c>
      <c r="H124" s="194" t="s">
        <v>110</v>
      </c>
      <c r="I124" s="194" t="s">
        <v>111</v>
      </c>
      <c r="J124" s="194" t="s">
        <v>95</v>
      </c>
      <c r="K124" s="195" t="s">
        <v>112</v>
      </c>
      <c r="L124" s="196"/>
      <c r="M124" s="100" t="s">
        <v>1</v>
      </c>
      <c r="N124" s="101" t="s">
        <v>38</v>
      </c>
      <c r="O124" s="101" t="s">
        <v>113</v>
      </c>
      <c r="P124" s="101" t="s">
        <v>114</v>
      </c>
      <c r="Q124" s="101" t="s">
        <v>115</v>
      </c>
      <c r="R124" s="101" t="s">
        <v>116</v>
      </c>
      <c r="S124" s="101" t="s">
        <v>117</v>
      </c>
      <c r="T124" s="102" t="s">
        <v>118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119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P126+P201</f>
        <v>0</v>
      </c>
      <c r="Q125" s="104"/>
      <c r="R125" s="199">
        <f>R126+R201</f>
        <v>121.5349217</v>
      </c>
      <c r="S125" s="104"/>
      <c r="T125" s="200">
        <f>T126+T201</f>
        <v>108.07050000000001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97</v>
      </c>
      <c r="BK125" s="201">
        <f>BK126+BK201</f>
        <v>0</v>
      </c>
    </row>
    <row r="126" s="12" customFormat="1" ht="25.92" customHeight="1">
      <c r="A126" s="12"/>
      <c r="B126" s="202"/>
      <c r="C126" s="203"/>
      <c r="D126" s="204" t="s">
        <v>73</v>
      </c>
      <c r="E126" s="205" t="s">
        <v>120</v>
      </c>
      <c r="F126" s="205" t="s">
        <v>121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P127+P156+P173+P188+P199</f>
        <v>0</v>
      </c>
      <c r="Q126" s="210"/>
      <c r="R126" s="211">
        <f>R127+R156+R173+R188+R199</f>
        <v>121.5349217</v>
      </c>
      <c r="S126" s="210"/>
      <c r="T126" s="212">
        <f>T127+T156+T173+T188+T199</f>
        <v>108.07050000000001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73</v>
      </c>
      <c r="AU126" s="214" t="s">
        <v>74</v>
      </c>
      <c r="AY126" s="213" t="s">
        <v>122</v>
      </c>
      <c r="BK126" s="215">
        <f>BK127+BK156+BK173+BK188+BK199</f>
        <v>0</v>
      </c>
    </row>
    <row r="127" s="12" customFormat="1" ht="22.8" customHeight="1">
      <c r="A127" s="12"/>
      <c r="B127" s="202"/>
      <c r="C127" s="203"/>
      <c r="D127" s="204" t="s">
        <v>73</v>
      </c>
      <c r="E127" s="216" t="s">
        <v>81</v>
      </c>
      <c r="F127" s="216" t="s">
        <v>123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SUM(P128:P155)</f>
        <v>0</v>
      </c>
      <c r="Q127" s="210"/>
      <c r="R127" s="211">
        <f>SUM(R128:R155)</f>
        <v>0</v>
      </c>
      <c r="S127" s="210"/>
      <c r="T127" s="212">
        <f>SUM(T128:T155)</f>
        <v>108.07050000000001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73</v>
      </c>
      <c r="AU127" s="214" t="s">
        <v>81</v>
      </c>
      <c r="AY127" s="213" t="s">
        <v>122</v>
      </c>
      <c r="BK127" s="215">
        <f>SUM(BK128:BK155)</f>
        <v>0</v>
      </c>
    </row>
    <row r="128" s="2" customFormat="1" ht="66.75" customHeight="1">
      <c r="A128" s="38"/>
      <c r="B128" s="39"/>
      <c r="C128" s="218" t="s">
        <v>81</v>
      </c>
      <c r="D128" s="218" t="s">
        <v>124</v>
      </c>
      <c r="E128" s="219" t="s">
        <v>133</v>
      </c>
      <c r="F128" s="220" t="s">
        <v>134</v>
      </c>
      <c r="G128" s="221" t="s">
        <v>127</v>
      </c>
      <c r="H128" s="222">
        <v>84</v>
      </c>
      <c r="I128" s="223"/>
      <c r="J128" s="224">
        <f>ROUND(I128*H128,2)</f>
        <v>0</v>
      </c>
      <c r="K128" s="220" t="s">
        <v>128</v>
      </c>
      <c r="L128" s="44"/>
      <c r="M128" s="225" t="s">
        <v>1</v>
      </c>
      <c r="N128" s="226" t="s">
        <v>39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0.44</v>
      </c>
      <c r="T128" s="228">
        <f>S128*H128</f>
        <v>36.960000000000001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129</v>
      </c>
      <c r="AT128" s="229" t="s">
        <v>124</v>
      </c>
      <c r="AU128" s="229" t="s">
        <v>83</v>
      </c>
      <c r="AY128" s="17" t="s">
        <v>122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129</v>
      </c>
      <c r="BM128" s="229" t="s">
        <v>135</v>
      </c>
    </row>
    <row r="129" s="13" customFormat="1">
      <c r="A129" s="13"/>
      <c r="B129" s="231"/>
      <c r="C129" s="232"/>
      <c r="D129" s="233" t="s">
        <v>131</v>
      </c>
      <c r="E129" s="234" t="s">
        <v>1</v>
      </c>
      <c r="F129" s="235" t="s">
        <v>384</v>
      </c>
      <c r="G129" s="232"/>
      <c r="H129" s="236">
        <v>84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131</v>
      </c>
      <c r="AU129" s="242" t="s">
        <v>83</v>
      </c>
      <c r="AV129" s="13" t="s">
        <v>83</v>
      </c>
      <c r="AW129" s="13" t="s">
        <v>31</v>
      </c>
      <c r="AX129" s="13" t="s">
        <v>81</v>
      </c>
      <c r="AY129" s="242" t="s">
        <v>122</v>
      </c>
    </row>
    <row r="130" s="2" customFormat="1" ht="66.75" customHeight="1">
      <c r="A130" s="38"/>
      <c r="B130" s="39"/>
      <c r="C130" s="218" t="s">
        <v>83</v>
      </c>
      <c r="D130" s="218" t="s">
        <v>124</v>
      </c>
      <c r="E130" s="219" t="s">
        <v>138</v>
      </c>
      <c r="F130" s="220" t="s">
        <v>139</v>
      </c>
      <c r="G130" s="221" t="s">
        <v>127</v>
      </c>
      <c r="H130" s="222">
        <v>84</v>
      </c>
      <c r="I130" s="223"/>
      <c r="J130" s="224">
        <f>ROUND(I130*H130,2)</f>
        <v>0</v>
      </c>
      <c r="K130" s="220" t="s">
        <v>128</v>
      </c>
      <c r="L130" s="44"/>
      <c r="M130" s="225" t="s">
        <v>1</v>
      </c>
      <c r="N130" s="226" t="s">
        <v>39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0.22</v>
      </c>
      <c r="T130" s="228">
        <f>S130*H130</f>
        <v>18.48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129</v>
      </c>
      <c r="AT130" s="229" t="s">
        <v>124</v>
      </c>
      <c r="AU130" s="229" t="s">
        <v>83</v>
      </c>
      <c r="AY130" s="17" t="s">
        <v>122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129</v>
      </c>
      <c r="BM130" s="229" t="s">
        <v>140</v>
      </c>
    </row>
    <row r="131" s="13" customFormat="1">
      <c r="A131" s="13"/>
      <c r="B131" s="231"/>
      <c r="C131" s="232"/>
      <c r="D131" s="233" t="s">
        <v>131</v>
      </c>
      <c r="E131" s="234" t="s">
        <v>1</v>
      </c>
      <c r="F131" s="235" t="s">
        <v>385</v>
      </c>
      <c r="G131" s="232"/>
      <c r="H131" s="236">
        <v>84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83</v>
      </c>
      <c r="AV131" s="13" t="s">
        <v>83</v>
      </c>
      <c r="AW131" s="13" t="s">
        <v>31</v>
      </c>
      <c r="AX131" s="13" t="s">
        <v>81</v>
      </c>
      <c r="AY131" s="242" t="s">
        <v>122</v>
      </c>
    </row>
    <row r="132" s="2" customFormat="1">
      <c r="A132" s="38"/>
      <c r="B132" s="39"/>
      <c r="C132" s="218" t="s">
        <v>137</v>
      </c>
      <c r="D132" s="218" t="s">
        <v>124</v>
      </c>
      <c r="E132" s="219" t="s">
        <v>386</v>
      </c>
      <c r="F132" s="220" t="s">
        <v>387</v>
      </c>
      <c r="G132" s="221" t="s">
        <v>127</v>
      </c>
      <c r="H132" s="222">
        <v>28.5</v>
      </c>
      <c r="I132" s="223"/>
      <c r="J132" s="224">
        <f>ROUND(I132*H132,2)</f>
        <v>0</v>
      </c>
      <c r="K132" s="220" t="s">
        <v>128</v>
      </c>
      <c r="L132" s="44"/>
      <c r="M132" s="225" t="s">
        <v>1</v>
      </c>
      <c r="N132" s="226" t="s">
        <v>39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0.17000000000000001</v>
      </c>
      <c r="T132" s="228">
        <f>S132*H132</f>
        <v>4.8450000000000006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129</v>
      </c>
      <c r="AT132" s="229" t="s">
        <v>124</v>
      </c>
      <c r="AU132" s="229" t="s">
        <v>83</v>
      </c>
      <c r="AY132" s="17" t="s">
        <v>122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129</v>
      </c>
      <c r="BM132" s="229" t="s">
        <v>388</v>
      </c>
    </row>
    <row r="133" s="2" customFormat="1" ht="66.75" customHeight="1">
      <c r="A133" s="38"/>
      <c r="B133" s="39"/>
      <c r="C133" s="218" t="s">
        <v>129</v>
      </c>
      <c r="D133" s="218" t="s">
        <v>124</v>
      </c>
      <c r="E133" s="219" t="s">
        <v>142</v>
      </c>
      <c r="F133" s="220" t="s">
        <v>143</v>
      </c>
      <c r="G133" s="221" t="s">
        <v>127</v>
      </c>
      <c r="H133" s="222">
        <v>10</v>
      </c>
      <c r="I133" s="223"/>
      <c r="J133" s="224">
        <f>ROUND(I133*H133,2)</f>
        <v>0</v>
      </c>
      <c r="K133" s="220" t="s">
        <v>128</v>
      </c>
      <c r="L133" s="44"/>
      <c r="M133" s="225" t="s">
        <v>1</v>
      </c>
      <c r="N133" s="226" t="s">
        <v>39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0.44</v>
      </c>
      <c r="T133" s="228">
        <f>S133*H133</f>
        <v>4.4000000000000004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129</v>
      </c>
      <c r="AT133" s="229" t="s">
        <v>124</v>
      </c>
      <c r="AU133" s="229" t="s">
        <v>83</v>
      </c>
      <c r="AY133" s="17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129</v>
      </c>
      <c r="BM133" s="229" t="s">
        <v>144</v>
      </c>
    </row>
    <row r="134" s="2" customFormat="1">
      <c r="A134" s="38"/>
      <c r="B134" s="39"/>
      <c r="C134" s="218" t="s">
        <v>145</v>
      </c>
      <c r="D134" s="218" t="s">
        <v>124</v>
      </c>
      <c r="E134" s="219" t="s">
        <v>389</v>
      </c>
      <c r="F134" s="220" t="s">
        <v>390</v>
      </c>
      <c r="G134" s="221" t="s">
        <v>127</v>
      </c>
      <c r="H134" s="222">
        <v>28.5</v>
      </c>
      <c r="I134" s="223"/>
      <c r="J134" s="224">
        <f>ROUND(I134*H134,2)</f>
        <v>0</v>
      </c>
      <c r="K134" s="220" t="s">
        <v>128</v>
      </c>
      <c r="L134" s="44"/>
      <c r="M134" s="225" t="s">
        <v>1</v>
      </c>
      <c r="N134" s="226" t="s">
        <v>39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0.625</v>
      </c>
      <c r="T134" s="228">
        <f>S134*H134</f>
        <v>17.8125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129</v>
      </c>
      <c r="AT134" s="229" t="s">
        <v>124</v>
      </c>
      <c r="AU134" s="229" t="s">
        <v>83</v>
      </c>
      <c r="AY134" s="17" t="s">
        <v>122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129</v>
      </c>
      <c r="BM134" s="229" t="s">
        <v>391</v>
      </c>
    </row>
    <row r="135" s="2" customFormat="1" ht="55.5" customHeight="1">
      <c r="A135" s="38"/>
      <c r="B135" s="39"/>
      <c r="C135" s="218" t="s">
        <v>150</v>
      </c>
      <c r="D135" s="218" t="s">
        <v>124</v>
      </c>
      <c r="E135" s="219" t="s">
        <v>392</v>
      </c>
      <c r="F135" s="220" t="s">
        <v>393</v>
      </c>
      <c r="G135" s="221" t="s">
        <v>127</v>
      </c>
      <c r="H135" s="222">
        <v>28.5</v>
      </c>
      <c r="I135" s="223"/>
      <c r="J135" s="224">
        <f>ROUND(I135*H135,2)</f>
        <v>0</v>
      </c>
      <c r="K135" s="220" t="s">
        <v>128</v>
      </c>
      <c r="L135" s="44"/>
      <c r="M135" s="225" t="s">
        <v>1</v>
      </c>
      <c r="N135" s="226" t="s">
        <v>39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0.098000000000000004</v>
      </c>
      <c r="T135" s="228">
        <f>S135*H135</f>
        <v>2.7930000000000001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129</v>
      </c>
      <c r="AT135" s="229" t="s">
        <v>124</v>
      </c>
      <c r="AU135" s="229" t="s">
        <v>83</v>
      </c>
      <c r="AY135" s="17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129</v>
      </c>
      <c r="BM135" s="229" t="s">
        <v>394</v>
      </c>
    </row>
    <row r="136" s="13" customFormat="1">
      <c r="A136" s="13"/>
      <c r="B136" s="231"/>
      <c r="C136" s="232"/>
      <c r="D136" s="233" t="s">
        <v>131</v>
      </c>
      <c r="E136" s="234" t="s">
        <v>1</v>
      </c>
      <c r="F136" s="235" t="s">
        <v>395</v>
      </c>
      <c r="G136" s="232"/>
      <c r="H136" s="236">
        <v>28.5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83</v>
      </c>
      <c r="AV136" s="13" t="s">
        <v>83</v>
      </c>
      <c r="AW136" s="13" t="s">
        <v>31</v>
      </c>
      <c r="AX136" s="13" t="s">
        <v>81</v>
      </c>
      <c r="AY136" s="242" t="s">
        <v>122</v>
      </c>
    </row>
    <row r="137" s="2" customFormat="1" ht="55.5" customHeight="1">
      <c r="A137" s="38"/>
      <c r="B137" s="39"/>
      <c r="C137" s="218" t="s">
        <v>156</v>
      </c>
      <c r="D137" s="218" t="s">
        <v>124</v>
      </c>
      <c r="E137" s="219" t="s">
        <v>146</v>
      </c>
      <c r="F137" s="220" t="s">
        <v>147</v>
      </c>
      <c r="G137" s="221" t="s">
        <v>127</v>
      </c>
      <c r="H137" s="222">
        <v>10</v>
      </c>
      <c r="I137" s="223"/>
      <c r="J137" s="224">
        <f>ROUND(I137*H137,2)</f>
        <v>0</v>
      </c>
      <c r="K137" s="220" t="s">
        <v>128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0.316</v>
      </c>
      <c r="T137" s="228">
        <f>S137*H137</f>
        <v>3.1600000000000001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129</v>
      </c>
      <c r="AT137" s="229" t="s">
        <v>124</v>
      </c>
      <c r="AU137" s="229" t="s">
        <v>83</v>
      </c>
      <c r="AY137" s="17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129</v>
      </c>
      <c r="BM137" s="229" t="s">
        <v>148</v>
      </c>
    </row>
    <row r="138" s="13" customFormat="1">
      <c r="A138" s="13"/>
      <c r="B138" s="231"/>
      <c r="C138" s="232"/>
      <c r="D138" s="233" t="s">
        <v>131</v>
      </c>
      <c r="E138" s="234" t="s">
        <v>1</v>
      </c>
      <c r="F138" s="235" t="s">
        <v>396</v>
      </c>
      <c r="G138" s="232"/>
      <c r="H138" s="236">
        <v>10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131</v>
      </c>
      <c r="AU138" s="242" t="s">
        <v>83</v>
      </c>
      <c r="AV138" s="13" t="s">
        <v>83</v>
      </c>
      <c r="AW138" s="13" t="s">
        <v>31</v>
      </c>
      <c r="AX138" s="13" t="s">
        <v>81</v>
      </c>
      <c r="AY138" s="242" t="s">
        <v>122</v>
      </c>
    </row>
    <row r="139" s="2" customFormat="1">
      <c r="A139" s="38"/>
      <c r="B139" s="39"/>
      <c r="C139" s="218" t="s">
        <v>161</v>
      </c>
      <c r="D139" s="218" t="s">
        <v>124</v>
      </c>
      <c r="E139" s="219" t="s">
        <v>157</v>
      </c>
      <c r="F139" s="220" t="s">
        <v>158</v>
      </c>
      <c r="G139" s="221" t="s">
        <v>153</v>
      </c>
      <c r="H139" s="222">
        <v>92</v>
      </c>
      <c r="I139" s="223"/>
      <c r="J139" s="224">
        <f>ROUND(I139*H139,2)</f>
        <v>0</v>
      </c>
      <c r="K139" s="220" t="s">
        <v>128</v>
      </c>
      <c r="L139" s="44"/>
      <c r="M139" s="225" t="s">
        <v>1</v>
      </c>
      <c r="N139" s="226" t="s">
        <v>39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0.20499999999999999</v>
      </c>
      <c r="T139" s="228">
        <f>S139*H139</f>
        <v>18.859999999999999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129</v>
      </c>
      <c r="AT139" s="229" t="s">
        <v>124</v>
      </c>
      <c r="AU139" s="229" t="s">
        <v>83</v>
      </c>
      <c r="AY139" s="17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129</v>
      </c>
      <c r="BM139" s="229" t="s">
        <v>159</v>
      </c>
    </row>
    <row r="140" s="13" customFormat="1">
      <c r="A140" s="13"/>
      <c r="B140" s="231"/>
      <c r="C140" s="232"/>
      <c r="D140" s="233" t="s">
        <v>131</v>
      </c>
      <c r="E140" s="234" t="s">
        <v>1</v>
      </c>
      <c r="F140" s="235" t="s">
        <v>397</v>
      </c>
      <c r="G140" s="232"/>
      <c r="H140" s="236">
        <v>49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131</v>
      </c>
      <c r="AU140" s="242" t="s">
        <v>83</v>
      </c>
      <c r="AV140" s="13" t="s">
        <v>83</v>
      </c>
      <c r="AW140" s="13" t="s">
        <v>31</v>
      </c>
      <c r="AX140" s="13" t="s">
        <v>74</v>
      </c>
      <c r="AY140" s="242" t="s">
        <v>122</v>
      </c>
    </row>
    <row r="141" s="13" customFormat="1">
      <c r="A141" s="13"/>
      <c r="B141" s="231"/>
      <c r="C141" s="232"/>
      <c r="D141" s="233" t="s">
        <v>131</v>
      </c>
      <c r="E141" s="234" t="s">
        <v>1</v>
      </c>
      <c r="F141" s="235" t="s">
        <v>398</v>
      </c>
      <c r="G141" s="232"/>
      <c r="H141" s="236">
        <v>43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131</v>
      </c>
      <c r="AU141" s="242" t="s">
        <v>83</v>
      </c>
      <c r="AV141" s="13" t="s">
        <v>83</v>
      </c>
      <c r="AW141" s="13" t="s">
        <v>31</v>
      </c>
      <c r="AX141" s="13" t="s">
        <v>74</v>
      </c>
      <c r="AY141" s="242" t="s">
        <v>122</v>
      </c>
    </row>
    <row r="142" s="14" customFormat="1">
      <c r="A142" s="14"/>
      <c r="B142" s="243"/>
      <c r="C142" s="244"/>
      <c r="D142" s="233" t="s">
        <v>131</v>
      </c>
      <c r="E142" s="245" t="s">
        <v>1</v>
      </c>
      <c r="F142" s="246" t="s">
        <v>196</v>
      </c>
      <c r="G142" s="244"/>
      <c r="H142" s="247">
        <v>92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131</v>
      </c>
      <c r="AU142" s="253" t="s">
        <v>83</v>
      </c>
      <c r="AV142" s="14" t="s">
        <v>129</v>
      </c>
      <c r="AW142" s="14" t="s">
        <v>31</v>
      </c>
      <c r="AX142" s="14" t="s">
        <v>81</v>
      </c>
      <c r="AY142" s="253" t="s">
        <v>122</v>
      </c>
    </row>
    <row r="143" s="2" customFormat="1" ht="44.25" customHeight="1">
      <c r="A143" s="38"/>
      <c r="B143" s="39"/>
      <c r="C143" s="218" t="s">
        <v>166</v>
      </c>
      <c r="D143" s="218" t="s">
        <v>124</v>
      </c>
      <c r="E143" s="219" t="s">
        <v>399</v>
      </c>
      <c r="F143" s="220" t="s">
        <v>400</v>
      </c>
      <c r="G143" s="221" t="s">
        <v>153</v>
      </c>
      <c r="H143" s="222">
        <v>19</v>
      </c>
      <c r="I143" s="223"/>
      <c r="J143" s="224">
        <f>ROUND(I143*H143,2)</f>
        <v>0</v>
      </c>
      <c r="K143" s="220" t="s">
        <v>128</v>
      </c>
      <c r="L143" s="44"/>
      <c r="M143" s="225" t="s">
        <v>1</v>
      </c>
      <c r="N143" s="226" t="s">
        <v>39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0.040000000000000001</v>
      </c>
      <c r="T143" s="228">
        <f>S143*H143</f>
        <v>0.76000000000000001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129</v>
      </c>
      <c r="AT143" s="229" t="s">
        <v>124</v>
      </c>
      <c r="AU143" s="229" t="s">
        <v>83</v>
      </c>
      <c r="AY143" s="17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129</v>
      </c>
      <c r="BM143" s="229" t="s">
        <v>401</v>
      </c>
    </row>
    <row r="144" s="13" customFormat="1">
      <c r="A144" s="13"/>
      <c r="B144" s="231"/>
      <c r="C144" s="232"/>
      <c r="D144" s="233" t="s">
        <v>131</v>
      </c>
      <c r="E144" s="234" t="s">
        <v>1</v>
      </c>
      <c r="F144" s="235" t="s">
        <v>402</v>
      </c>
      <c r="G144" s="232"/>
      <c r="H144" s="236">
        <v>19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131</v>
      </c>
      <c r="AU144" s="242" t="s">
        <v>83</v>
      </c>
      <c r="AV144" s="13" t="s">
        <v>83</v>
      </c>
      <c r="AW144" s="13" t="s">
        <v>31</v>
      </c>
      <c r="AX144" s="13" t="s">
        <v>81</v>
      </c>
      <c r="AY144" s="242" t="s">
        <v>122</v>
      </c>
    </row>
    <row r="145" s="2" customFormat="1">
      <c r="A145" s="38"/>
      <c r="B145" s="39"/>
      <c r="C145" s="218" t="s">
        <v>171</v>
      </c>
      <c r="D145" s="218" t="s">
        <v>124</v>
      </c>
      <c r="E145" s="219" t="s">
        <v>162</v>
      </c>
      <c r="F145" s="220" t="s">
        <v>163</v>
      </c>
      <c r="G145" s="221" t="s">
        <v>164</v>
      </c>
      <c r="H145" s="222">
        <v>1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129</v>
      </c>
      <c r="AT145" s="229" t="s">
        <v>124</v>
      </c>
      <c r="AU145" s="229" t="s">
        <v>83</v>
      </c>
      <c r="AY145" s="17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129</v>
      </c>
      <c r="BM145" s="229" t="s">
        <v>165</v>
      </c>
    </row>
    <row r="146" s="2" customFormat="1">
      <c r="A146" s="38"/>
      <c r="B146" s="39"/>
      <c r="C146" s="218" t="s">
        <v>176</v>
      </c>
      <c r="D146" s="218" t="s">
        <v>124</v>
      </c>
      <c r="E146" s="219" t="s">
        <v>172</v>
      </c>
      <c r="F146" s="220" t="s">
        <v>173</v>
      </c>
      <c r="G146" s="221" t="s">
        <v>174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39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129</v>
      </c>
      <c r="AT146" s="229" t="s">
        <v>124</v>
      </c>
      <c r="AU146" s="229" t="s">
        <v>83</v>
      </c>
      <c r="AY146" s="17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129</v>
      </c>
      <c r="BM146" s="229" t="s">
        <v>175</v>
      </c>
    </row>
    <row r="147" s="2" customFormat="1">
      <c r="A147" s="38"/>
      <c r="B147" s="39"/>
      <c r="C147" s="218" t="s">
        <v>180</v>
      </c>
      <c r="D147" s="218" t="s">
        <v>124</v>
      </c>
      <c r="E147" s="219" t="s">
        <v>185</v>
      </c>
      <c r="F147" s="220" t="s">
        <v>186</v>
      </c>
      <c r="G147" s="221" t="s">
        <v>153</v>
      </c>
      <c r="H147" s="222">
        <v>62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39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129</v>
      </c>
      <c r="AT147" s="229" t="s">
        <v>124</v>
      </c>
      <c r="AU147" s="229" t="s">
        <v>83</v>
      </c>
      <c r="AY147" s="17" t="s">
        <v>122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129</v>
      </c>
      <c r="BM147" s="229" t="s">
        <v>187</v>
      </c>
    </row>
    <row r="148" s="13" customFormat="1">
      <c r="A148" s="13"/>
      <c r="B148" s="231"/>
      <c r="C148" s="232"/>
      <c r="D148" s="233" t="s">
        <v>131</v>
      </c>
      <c r="E148" s="234" t="s">
        <v>1</v>
      </c>
      <c r="F148" s="235" t="s">
        <v>398</v>
      </c>
      <c r="G148" s="232"/>
      <c r="H148" s="236">
        <v>43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131</v>
      </c>
      <c r="AU148" s="242" t="s">
        <v>83</v>
      </c>
      <c r="AV148" s="13" t="s">
        <v>83</v>
      </c>
      <c r="AW148" s="13" t="s">
        <v>31</v>
      </c>
      <c r="AX148" s="13" t="s">
        <v>74</v>
      </c>
      <c r="AY148" s="242" t="s">
        <v>122</v>
      </c>
    </row>
    <row r="149" s="13" customFormat="1">
      <c r="A149" s="13"/>
      <c r="B149" s="231"/>
      <c r="C149" s="232"/>
      <c r="D149" s="233" t="s">
        <v>131</v>
      </c>
      <c r="E149" s="234" t="s">
        <v>1</v>
      </c>
      <c r="F149" s="235" t="s">
        <v>403</v>
      </c>
      <c r="G149" s="232"/>
      <c r="H149" s="236">
        <v>19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83</v>
      </c>
      <c r="AV149" s="13" t="s">
        <v>83</v>
      </c>
      <c r="AW149" s="13" t="s">
        <v>31</v>
      </c>
      <c r="AX149" s="13" t="s">
        <v>74</v>
      </c>
      <c r="AY149" s="242" t="s">
        <v>122</v>
      </c>
    </row>
    <row r="150" s="14" customFormat="1">
      <c r="A150" s="14"/>
      <c r="B150" s="243"/>
      <c r="C150" s="244"/>
      <c r="D150" s="233" t="s">
        <v>131</v>
      </c>
      <c r="E150" s="245" t="s">
        <v>1</v>
      </c>
      <c r="F150" s="246" t="s">
        <v>196</v>
      </c>
      <c r="G150" s="244"/>
      <c r="H150" s="247">
        <v>62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131</v>
      </c>
      <c r="AU150" s="253" t="s">
        <v>83</v>
      </c>
      <c r="AV150" s="14" t="s">
        <v>129</v>
      </c>
      <c r="AW150" s="14" t="s">
        <v>31</v>
      </c>
      <c r="AX150" s="14" t="s">
        <v>81</v>
      </c>
      <c r="AY150" s="253" t="s">
        <v>122</v>
      </c>
    </row>
    <row r="151" s="2" customFormat="1" ht="33" customHeight="1">
      <c r="A151" s="38"/>
      <c r="B151" s="39"/>
      <c r="C151" s="218" t="s">
        <v>184</v>
      </c>
      <c r="D151" s="218" t="s">
        <v>124</v>
      </c>
      <c r="E151" s="219" t="s">
        <v>189</v>
      </c>
      <c r="F151" s="220" t="s">
        <v>190</v>
      </c>
      <c r="G151" s="221" t="s">
        <v>127</v>
      </c>
      <c r="H151" s="222">
        <v>139</v>
      </c>
      <c r="I151" s="223"/>
      <c r="J151" s="224">
        <f>ROUND(I151*H151,2)</f>
        <v>0</v>
      </c>
      <c r="K151" s="220" t="s">
        <v>128</v>
      </c>
      <c r="L151" s="44"/>
      <c r="M151" s="225" t="s">
        <v>1</v>
      </c>
      <c r="N151" s="226" t="s">
        <v>39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129</v>
      </c>
      <c r="AT151" s="229" t="s">
        <v>124</v>
      </c>
      <c r="AU151" s="229" t="s">
        <v>83</v>
      </c>
      <c r="AY151" s="17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129</v>
      </c>
      <c r="BM151" s="229" t="s">
        <v>191</v>
      </c>
    </row>
    <row r="152" s="13" customFormat="1">
      <c r="A152" s="13"/>
      <c r="B152" s="231"/>
      <c r="C152" s="232"/>
      <c r="D152" s="233" t="s">
        <v>131</v>
      </c>
      <c r="E152" s="234" t="s">
        <v>1</v>
      </c>
      <c r="F152" s="235" t="s">
        <v>404</v>
      </c>
      <c r="G152" s="232"/>
      <c r="H152" s="236">
        <v>112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131</v>
      </c>
      <c r="AU152" s="242" t="s">
        <v>83</v>
      </c>
      <c r="AV152" s="13" t="s">
        <v>83</v>
      </c>
      <c r="AW152" s="13" t="s">
        <v>31</v>
      </c>
      <c r="AX152" s="13" t="s">
        <v>74</v>
      </c>
      <c r="AY152" s="242" t="s">
        <v>122</v>
      </c>
    </row>
    <row r="153" s="13" customFormat="1">
      <c r="A153" s="13"/>
      <c r="B153" s="231"/>
      <c r="C153" s="232"/>
      <c r="D153" s="233" t="s">
        <v>131</v>
      </c>
      <c r="E153" s="234" t="s">
        <v>1</v>
      </c>
      <c r="F153" s="235" t="s">
        <v>405</v>
      </c>
      <c r="G153" s="232"/>
      <c r="H153" s="236">
        <v>17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131</v>
      </c>
      <c r="AU153" s="242" t="s">
        <v>83</v>
      </c>
      <c r="AV153" s="13" t="s">
        <v>83</v>
      </c>
      <c r="AW153" s="13" t="s">
        <v>31</v>
      </c>
      <c r="AX153" s="13" t="s">
        <v>74</v>
      </c>
      <c r="AY153" s="242" t="s">
        <v>122</v>
      </c>
    </row>
    <row r="154" s="13" customFormat="1">
      <c r="A154" s="13"/>
      <c r="B154" s="231"/>
      <c r="C154" s="232"/>
      <c r="D154" s="233" t="s">
        <v>131</v>
      </c>
      <c r="E154" s="234" t="s">
        <v>1</v>
      </c>
      <c r="F154" s="235" t="s">
        <v>396</v>
      </c>
      <c r="G154" s="232"/>
      <c r="H154" s="236">
        <v>10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131</v>
      </c>
      <c r="AU154" s="242" t="s">
        <v>83</v>
      </c>
      <c r="AV154" s="13" t="s">
        <v>83</v>
      </c>
      <c r="AW154" s="13" t="s">
        <v>31</v>
      </c>
      <c r="AX154" s="13" t="s">
        <v>74</v>
      </c>
      <c r="AY154" s="242" t="s">
        <v>122</v>
      </c>
    </row>
    <row r="155" s="14" customFormat="1">
      <c r="A155" s="14"/>
      <c r="B155" s="243"/>
      <c r="C155" s="244"/>
      <c r="D155" s="233" t="s">
        <v>131</v>
      </c>
      <c r="E155" s="245" t="s">
        <v>1</v>
      </c>
      <c r="F155" s="246" t="s">
        <v>196</v>
      </c>
      <c r="G155" s="244"/>
      <c r="H155" s="247">
        <v>139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131</v>
      </c>
      <c r="AU155" s="253" t="s">
        <v>83</v>
      </c>
      <c r="AV155" s="14" t="s">
        <v>129</v>
      </c>
      <c r="AW155" s="14" t="s">
        <v>31</v>
      </c>
      <c r="AX155" s="14" t="s">
        <v>81</v>
      </c>
      <c r="AY155" s="253" t="s">
        <v>122</v>
      </c>
    </row>
    <row r="156" s="12" customFormat="1" ht="22.8" customHeight="1">
      <c r="A156" s="12"/>
      <c r="B156" s="202"/>
      <c r="C156" s="203"/>
      <c r="D156" s="204" t="s">
        <v>73</v>
      </c>
      <c r="E156" s="216" t="s">
        <v>145</v>
      </c>
      <c r="F156" s="216" t="s">
        <v>197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SUM(P157:P172)</f>
        <v>0</v>
      </c>
      <c r="Q156" s="210"/>
      <c r="R156" s="211">
        <f>SUM(R157:R172)</f>
        <v>89.569119999999998</v>
      </c>
      <c r="S156" s="210"/>
      <c r="T156" s="212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81</v>
      </c>
      <c r="AT156" s="214" t="s">
        <v>73</v>
      </c>
      <c r="AU156" s="214" t="s">
        <v>81</v>
      </c>
      <c r="AY156" s="213" t="s">
        <v>122</v>
      </c>
      <c r="BK156" s="215">
        <f>SUM(BK157:BK172)</f>
        <v>0</v>
      </c>
    </row>
    <row r="157" s="2" customFormat="1">
      <c r="A157" s="38"/>
      <c r="B157" s="39"/>
      <c r="C157" s="218" t="s">
        <v>188</v>
      </c>
      <c r="D157" s="218" t="s">
        <v>124</v>
      </c>
      <c r="E157" s="219" t="s">
        <v>198</v>
      </c>
      <c r="F157" s="220" t="s">
        <v>199</v>
      </c>
      <c r="G157" s="221" t="s">
        <v>127</v>
      </c>
      <c r="H157" s="222">
        <v>10</v>
      </c>
      <c r="I157" s="223"/>
      <c r="J157" s="224">
        <f>ROUND(I157*H157,2)</f>
        <v>0</v>
      </c>
      <c r="K157" s="220" t="s">
        <v>128</v>
      </c>
      <c r="L157" s="44"/>
      <c r="M157" s="225" t="s">
        <v>1</v>
      </c>
      <c r="N157" s="226" t="s">
        <v>39</v>
      </c>
      <c r="O157" s="91"/>
      <c r="P157" s="227">
        <f>O157*H157</f>
        <v>0</v>
      </c>
      <c r="Q157" s="227">
        <v>0.19900000000000001</v>
      </c>
      <c r="R157" s="227">
        <f>Q157*H157</f>
        <v>1.9900000000000002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129</v>
      </c>
      <c r="AT157" s="229" t="s">
        <v>124</v>
      </c>
      <c r="AU157" s="229" t="s">
        <v>83</v>
      </c>
      <c r="AY157" s="17" t="s">
        <v>122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129</v>
      </c>
      <c r="BM157" s="229" t="s">
        <v>200</v>
      </c>
    </row>
    <row r="158" s="13" customFormat="1">
      <c r="A158" s="13"/>
      <c r="B158" s="231"/>
      <c r="C158" s="232"/>
      <c r="D158" s="233" t="s">
        <v>131</v>
      </c>
      <c r="E158" s="234" t="s">
        <v>1</v>
      </c>
      <c r="F158" s="235" t="s">
        <v>406</v>
      </c>
      <c r="G158" s="232"/>
      <c r="H158" s="236">
        <v>10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131</v>
      </c>
      <c r="AU158" s="242" t="s">
        <v>83</v>
      </c>
      <c r="AV158" s="13" t="s">
        <v>83</v>
      </c>
      <c r="AW158" s="13" t="s">
        <v>31</v>
      </c>
      <c r="AX158" s="13" t="s">
        <v>81</v>
      </c>
      <c r="AY158" s="242" t="s">
        <v>122</v>
      </c>
    </row>
    <row r="159" s="2" customFormat="1">
      <c r="A159" s="38"/>
      <c r="B159" s="39"/>
      <c r="C159" s="218" t="s">
        <v>8</v>
      </c>
      <c r="D159" s="218" t="s">
        <v>124</v>
      </c>
      <c r="E159" s="219" t="s">
        <v>202</v>
      </c>
      <c r="F159" s="220" t="s">
        <v>203</v>
      </c>
      <c r="G159" s="221" t="s">
        <v>127</v>
      </c>
      <c r="H159" s="222">
        <v>122</v>
      </c>
      <c r="I159" s="223"/>
      <c r="J159" s="224">
        <f>ROUND(I159*H159,2)</f>
        <v>0</v>
      </c>
      <c r="K159" s="220" t="s">
        <v>128</v>
      </c>
      <c r="L159" s="44"/>
      <c r="M159" s="225" t="s">
        <v>1</v>
      </c>
      <c r="N159" s="226" t="s">
        <v>39</v>
      </c>
      <c r="O159" s="91"/>
      <c r="P159" s="227">
        <f>O159*H159</f>
        <v>0</v>
      </c>
      <c r="Q159" s="227">
        <v>0.29699999999999999</v>
      </c>
      <c r="R159" s="227">
        <f>Q159*H159</f>
        <v>36.234000000000002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129</v>
      </c>
      <c r="AT159" s="229" t="s">
        <v>124</v>
      </c>
      <c r="AU159" s="229" t="s">
        <v>83</v>
      </c>
      <c r="AY159" s="17" t="s">
        <v>122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129</v>
      </c>
      <c r="BM159" s="229" t="s">
        <v>204</v>
      </c>
    </row>
    <row r="160" s="13" customFormat="1">
      <c r="A160" s="13"/>
      <c r="B160" s="231"/>
      <c r="C160" s="232"/>
      <c r="D160" s="233" t="s">
        <v>131</v>
      </c>
      <c r="E160" s="234" t="s">
        <v>1</v>
      </c>
      <c r="F160" s="235" t="s">
        <v>407</v>
      </c>
      <c r="G160" s="232"/>
      <c r="H160" s="236">
        <v>112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131</v>
      </c>
      <c r="AU160" s="242" t="s">
        <v>83</v>
      </c>
      <c r="AV160" s="13" t="s">
        <v>83</v>
      </c>
      <c r="AW160" s="13" t="s">
        <v>31</v>
      </c>
      <c r="AX160" s="13" t="s">
        <v>74</v>
      </c>
      <c r="AY160" s="242" t="s">
        <v>122</v>
      </c>
    </row>
    <row r="161" s="13" customFormat="1">
      <c r="A161" s="13"/>
      <c r="B161" s="231"/>
      <c r="C161" s="232"/>
      <c r="D161" s="233" t="s">
        <v>131</v>
      </c>
      <c r="E161" s="234" t="s">
        <v>1</v>
      </c>
      <c r="F161" s="235" t="s">
        <v>406</v>
      </c>
      <c r="G161" s="232"/>
      <c r="H161" s="236">
        <v>10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131</v>
      </c>
      <c r="AU161" s="242" t="s">
        <v>83</v>
      </c>
      <c r="AV161" s="13" t="s">
        <v>83</v>
      </c>
      <c r="AW161" s="13" t="s">
        <v>31</v>
      </c>
      <c r="AX161" s="13" t="s">
        <v>74</v>
      </c>
      <c r="AY161" s="242" t="s">
        <v>122</v>
      </c>
    </row>
    <row r="162" s="14" customFormat="1">
      <c r="A162" s="14"/>
      <c r="B162" s="243"/>
      <c r="C162" s="244"/>
      <c r="D162" s="233" t="s">
        <v>131</v>
      </c>
      <c r="E162" s="245" t="s">
        <v>1</v>
      </c>
      <c r="F162" s="246" t="s">
        <v>196</v>
      </c>
      <c r="G162" s="244"/>
      <c r="H162" s="247">
        <v>122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131</v>
      </c>
      <c r="AU162" s="253" t="s">
        <v>83</v>
      </c>
      <c r="AV162" s="14" t="s">
        <v>129</v>
      </c>
      <c r="AW162" s="14" t="s">
        <v>31</v>
      </c>
      <c r="AX162" s="14" t="s">
        <v>81</v>
      </c>
      <c r="AY162" s="253" t="s">
        <v>122</v>
      </c>
    </row>
    <row r="163" s="2" customFormat="1">
      <c r="A163" s="38"/>
      <c r="B163" s="39"/>
      <c r="C163" s="218" t="s">
        <v>201</v>
      </c>
      <c r="D163" s="218" t="s">
        <v>124</v>
      </c>
      <c r="E163" s="219" t="s">
        <v>212</v>
      </c>
      <c r="F163" s="220" t="s">
        <v>213</v>
      </c>
      <c r="G163" s="221" t="s">
        <v>127</v>
      </c>
      <c r="H163" s="222">
        <v>112</v>
      </c>
      <c r="I163" s="223"/>
      <c r="J163" s="224">
        <f>ROUND(I163*H163,2)</f>
        <v>0</v>
      </c>
      <c r="K163" s="220" t="s">
        <v>128</v>
      </c>
      <c r="L163" s="44"/>
      <c r="M163" s="225" t="s">
        <v>1</v>
      </c>
      <c r="N163" s="226" t="s">
        <v>39</v>
      </c>
      <c r="O163" s="91"/>
      <c r="P163" s="227">
        <f>O163*H163</f>
        <v>0</v>
      </c>
      <c r="Q163" s="227">
        <v>0.23000000000000001</v>
      </c>
      <c r="R163" s="227">
        <f>Q163*H163</f>
        <v>25.760000000000002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129</v>
      </c>
      <c r="AT163" s="229" t="s">
        <v>124</v>
      </c>
      <c r="AU163" s="229" t="s">
        <v>83</v>
      </c>
      <c r="AY163" s="17" t="s">
        <v>122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129</v>
      </c>
      <c r="BM163" s="229" t="s">
        <v>408</v>
      </c>
    </row>
    <row r="164" s="15" customFormat="1">
      <c r="A164" s="15"/>
      <c r="B164" s="254"/>
      <c r="C164" s="255"/>
      <c r="D164" s="233" t="s">
        <v>131</v>
      </c>
      <c r="E164" s="256" t="s">
        <v>1</v>
      </c>
      <c r="F164" s="257" t="s">
        <v>215</v>
      </c>
      <c r="G164" s="255"/>
      <c r="H164" s="256" t="s">
        <v>1</v>
      </c>
      <c r="I164" s="258"/>
      <c r="J164" s="255"/>
      <c r="K164" s="255"/>
      <c r="L164" s="259"/>
      <c r="M164" s="260"/>
      <c r="N164" s="261"/>
      <c r="O164" s="261"/>
      <c r="P164" s="261"/>
      <c r="Q164" s="261"/>
      <c r="R164" s="261"/>
      <c r="S164" s="261"/>
      <c r="T164" s="26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3" t="s">
        <v>131</v>
      </c>
      <c r="AU164" s="263" t="s">
        <v>83</v>
      </c>
      <c r="AV164" s="15" t="s">
        <v>81</v>
      </c>
      <c r="AW164" s="15" t="s">
        <v>31</v>
      </c>
      <c r="AX164" s="15" t="s">
        <v>74</v>
      </c>
      <c r="AY164" s="263" t="s">
        <v>122</v>
      </c>
    </row>
    <row r="165" s="13" customFormat="1">
      <c r="A165" s="13"/>
      <c r="B165" s="231"/>
      <c r="C165" s="232"/>
      <c r="D165" s="233" t="s">
        <v>131</v>
      </c>
      <c r="E165" s="234" t="s">
        <v>1</v>
      </c>
      <c r="F165" s="235" t="s">
        <v>407</v>
      </c>
      <c r="G165" s="232"/>
      <c r="H165" s="236">
        <v>112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131</v>
      </c>
      <c r="AU165" s="242" t="s">
        <v>83</v>
      </c>
      <c r="AV165" s="13" t="s">
        <v>83</v>
      </c>
      <c r="AW165" s="13" t="s">
        <v>31</v>
      </c>
      <c r="AX165" s="13" t="s">
        <v>81</v>
      </c>
      <c r="AY165" s="242" t="s">
        <v>122</v>
      </c>
    </row>
    <row r="166" s="2" customFormat="1" ht="33" customHeight="1">
      <c r="A166" s="38"/>
      <c r="B166" s="39"/>
      <c r="C166" s="218" t="s">
        <v>206</v>
      </c>
      <c r="D166" s="218" t="s">
        <v>124</v>
      </c>
      <c r="E166" s="219" t="s">
        <v>217</v>
      </c>
      <c r="F166" s="220" t="s">
        <v>218</v>
      </c>
      <c r="G166" s="221" t="s">
        <v>127</v>
      </c>
      <c r="H166" s="222">
        <v>10</v>
      </c>
      <c r="I166" s="223"/>
      <c r="J166" s="224">
        <f>ROUND(I166*H166,2)</f>
        <v>0</v>
      </c>
      <c r="K166" s="220" t="s">
        <v>128</v>
      </c>
      <c r="L166" s="44"/>
      <c r="M166" s="225" t="s">
        <v>1</v>
      </c>
      <c r="N166" s="226" t="s">
        <v>39</v>
      </c>
      <c r="O166" s="91"/>
      <c r="P166" s="227">
        <f>O166*H166</f>
        <v>0</v>
      </c>
      <c r="Q166" s="227">
        <v>0.32400000000000001</v>
      </c>
      <c r="R166" s="227">
        <f>Q166*H166</f>
        <v>3.2400000000000002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129</v>
      </c>
      <c r="AT166" s="229" t="s">
        <v>124</v>
      </c>
      <c r="AU166" s="229" t="s">
        <v>83</v>
      </c>
      <c r="AY166" s="17" t="s">
        <v>122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129</v>
      </c>
      <c r="BM166" s="229" t="s">
        <v>219</v>
      </c>
    </row>
    <row r="167" s="13" customFormat="1">
      <c r="A167" s="13"/>
      <c r="B167" s="231"/>
      <c r="C167" s="232"/>
      <c r="D167" s="233" t="s">
        <v>131</v>
      </c>
      <c r="E167" s="234" t="s">
        <v>1</v>
      </c>
      <c r="F167" s="235" t="s">
        <v>409</v>
      </c>
      <c r="G167" s="232"/>
      <c r="H167" s="236">
        <v>10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131</v>
      </c>
      <c r="AU167" s="242" t="s">
        <v>83</v>
      </c>
      <c r="AV167" s="13" t="s">
        <v>83</v>
      </c>
      <c r="AW167" s="13" t="s">
        <v>31</v>
      </c>
      <c r="AX167" s="13" t="s">
        <v>81</v>
      </c>
      <c r="AY167" s="242" t="s">
        <v>122</v>
      </c>
    </row>
    <row r="168" s="2" customFormat="1" ht="78" customHeight="1">
      <c r="A168" s="38"/>
      <c r="B168" s="39"/>
      <c r="C168" s="218" t="s">
        <v>211</v>
      </c>
      <c r="D168" s="218" t="s">
        <v>124</v>
      </c>
      <c r="E168" s="219" t="s">
        <v>222</v>
      </c>
      <c r="F168" s="220" t="s">
        <v>223</v>
      </c>
      <c r="G168" s="221" t="s">
        <v>127</v>
      </c>
      <c r="H168" s="222">
        <v>112</v>
      </c>
      <c r="I168" s="223"/>
      <c r="J168" s="224">
        <f>ROUND(I168*H168,2)</f>
        <v>0</v>
      </c>
      <c r="K168" s="220" t="s">
        <v>128</v>
      </c>
      <c r="L168" s="44"/>
      <c r="M168" s="225" t="s">
        <v>1</v>
      </c>
      <c r="N168" s="226" t="s">
        <v>39</v>
      </c>
      <c r="O168" s="91"/>
      <c r="P168" s="227">
        <f>O168*H168</f>
        <v>0</v>
      </c>
      <c r="Q168" s="227">
        <v>0.084250000000000005</v>
      </c>
      <c r="R168" s="227">
        <f>Q168*H168</f>
        <v>9.4359999999999999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129</v>
      </c>
      <c r="AT168" s="229" t="s">
        <v>124</v>
      </c>
      <c r="AU168" s="229" t="s">
        <v>83</v>
      </c>
      <c r="AY168" s="17" t="s">
        <v>122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129</v>
      </c>
      <c r="BM168" s="229" t="s">
        <v>224</v>
      </c>
    </row>
    <row r="169" s="13" customFormat="1">
      <c r="A169" s="13"/>
      <c r="B169" s="231"/>
      <c r="C169" s="232"/>
      <c r="D169" s="233" t="s">
        <v>131</v>
      </c>
      <c r="E169" s="234" t="s">
        <v>1</v>
      </c>
      <c r="F169" s="235" t="s">
        <v>404</v>
      </c>
      <c r="G169" s="232"/>
      <c r="H169" s="236">
        <v>112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131</v>
      </c>
      <c r="AU169" s="242" t="s">
        <v>83</v>
      </c>
      <c r="AV169" s="13" t="s">
        <v>83</v>
      </c>
      <c r="AW169" s="13" t="s">
        <v>31</v>
      </c>
      <c r="AX169" s="13" t="s">
        <v>81</v>
      </c>
      <c r="AY169" s="242" t="s">
        <v>122</v>
      </c>
    </row>
    <row r="170" s="2" customFormat="1" ht="16.5" customHeight="1">
      <c r="A170" s="38"/>
      <c r="B170" s="39"/>
      <c r="C170" s="264" t="s">
        <v>216</v>
      </c>
      <c r="D170" s="264" t="s">
        <v>226</v>
      </c>
      <c r="E170" s="265" t="s">
        <v>227</v>
      </c>
      <c r="F170" s="266" t="s">
        <v>228</v>
      </c>
      <c r="G170" s="267" t="s">
        <v>127</v>
      </c>
      <c r="H170" s="268">
        <v>114.24</v>
      </c>
      <c r="I170" s="269"/>
      <c r="J170" s="270">
        <f>ROUND(I170*H170,2)</f>
        <v>0</v>
      </c>
      <c r="K170" s="266" t="s">
        <v>128</v>
      </c>
      <c r="L170" s="271"/>
      <c r="M170" s="272" t="s">
        <v>1</v>
      </c>
      <c r="N170" s="273" t="s">
        <v>39</v>
      </c>
      <c r="O170" s="91"/>
      <c r="P170" s="227">
        <f>O170*H170</f>
        <v>0</v>
      </c>
      <c r="Q170" s="227">
        <v>0.113</v>
      </c>
      <c r="R170" s="227">
        <f>Q170*H170</f>
        <v>12.90912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161</v>
      </c>
      <c r="AT170" s="229" t="s">
        <v>226</v>
      </c>
      <c r="AU170" s="229" t="s">
        <v>83</v>
      </c>
      <c r="AY170" s="17" t="s">
        <v>122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129</v>
      </c>
      <c r="BM170" s="229" t="s">
        <v>229</v>
      </c>
    </row>
    <row r="171" s="13" customFormat="1">
      <c r="A171" s="13"/>
      <c r="B171" s="231"/>
      <c r="C171" s="232"/>
      <c r="D171" s="233" t="s">
        <v>131</v>
      </c>
      <c r="E171" s="234" t="s">
        <v>1</v>
      </c>
      <c r="F171" s="235" t="s">
        <v>410</v>
      </c>
      <c r="G171" s="232"/>
      <c r="H171" s="236">
        <v>112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131</v>
      </c>
      <c r="AU171" s="242" t="s">
        <v>83</v>
      </c>
      <c r="AV171" s="13" t="s">
        <v>83</v>
      </c>
      <c r="AW171" s="13" t="s">
        <v>31</v>
      </c>
      <c r="AX171" s="13" t="s">
        <v>81</v>
      </c>
      <c r="AY171" s="242" t="s">
        <v>122</v>
      </c>
    </row>
    <row r="172" s="13" customFormat="1">
      <c r="A172" s="13"/>
      <c r="B172" s="231"/>
      <c r="C172" s="232"/>
      <c r="D172" s="233" t="s">
        <v>131</v>
      </c>
      <c r="E172" s="232"/>
      <c r="F172" s="235" t="s">
        <v>411</v>
      </c>
      <c r="G172" s="232"/>
      <c r="H172" s="236">
        <v>114.24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131</v>
      </c>
      <c r="AU172" s="242" t="s">
        <v>83</v>
      </c>
      <c r="AV172" s="13" t="s">
        <v>83</v>
      </c>
      <c r="AW172" s="13" t="s">
        <v>4</v>
      </c>
      <c r="AX172" s="13" t="s">
        <v>81</v>
      </c>
      <c r="AY172" s="242" t="s">
        <v>122</v>
      </c>
    </row>
    <row r="173" s="12" customFormat="1" ht="22.8" customHeight="1">
      <c r="A173" s="12"/>
      <c r="B173" s="202"/>
      <c r="C173" s="203"/>
      <c r="D173" s="204" t="s">
        <v>73</v>
      </c>
      <c r="E173" s="216" t="s">
        <v>166</v>
      </c>
      <c r="F173" s="216" t="s">
        <v>253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SUM(P174:P187)</f>
        <v>0</v>
      </c>
      <c r="Q173" s="210"/>
      <c r="R173" s="211">
        <f>SUM(R174:R187)</f>
        <v>31.965801699999997</v>
      </c>
      <c r="S173" s="210"/>
      <c r="T173" s="212">
        <f>SUM(T174:T187)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81</v>
      </c>
      <c r="AT173" s="214" t="s">
        <v>73</v>
      </c>
      <c r="AU173" s="214" t="s">
        <v>81</v>
      </c>
      <c r="AY173" s="213" t="s">
        <v>122</v>
      </c>
      <c r="BK173" s="215">
        <f>SUM(BK174:BK187)</f>
        <v>0</v>
      </c>
    </row>
    <row r="174" s="2" customFormat="1">
      <c r="A174" s="38"/>
      <c r="B174" s="39"/>
      <c r="C174" s="218" t="s">
        <v>221</v>
      </c>
      <c r="D174" s="218" t="s">
        <v>124</v>
      </c>
      <c r="E174" s="219" t="s">
        <v>259</v>
      </c>
      <c r="F174" s="220" t="s">
        <v>260</v>
      </c>
      <c r="G174" s="221" t="s">
        <v>153</v>
      </c>
      <c r="H174" s="222">
        <v>49</v>
      </c>
      <c r="I174" s="223"/>
      <c r="J174" s="224">
        <f>ROUND(I174*H174,2)</f>
        <v>0</v>
      </c>
      <c r="K174" s="220" t="s">
        <v>128</v>
      </c>
      <c r="L174" s="44"/>
      <c r="M174" s="225" t="s">
        <v>1</v>
      </c>
      <c r="N174" s="226" t="s">
        <v>39</v>
      </c>
      <c r="O174" s="91"/>
      <c r="P174" s="227">
        <f>O174*H174</f>
        <v>0</v>
      </c>
      <c r="Q174" s="227">
        <v>0.15540000000000001</v>
      </c>
      <c r="R174" s="227">
        <f>Q174*H174</f>
        <v>7.6146000000000003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129</v>
      </c>
      <c r="AT174" s="229" t="s">
        <v>124</v>
      </c>
      <c r="AU174" s="229" t="s">
        <v>83</v>
      </c>
      <c r="AY174" s="17" t="s">
        <v>122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129</v>
      </c>
      <c r="BM174" s="229" t="s">
        <v>261</v>
      </c>
    </row>
    <row r="175" s="13" customFormat="1">
      <c r="A175" s="13"/>
      <c r="B175" s="231"/>
      <c r="C175" s="232"/>
      <c r="D175" s="233" t="s">
        <v>131</v>
      </c>
      <c r="E175" s="234" t="s">
        <v>1</v>
      </c>
      <c r="F175" s="235" t="s">
        <v>412</v>
      </c>
      <c r="G175" s="232"/>
      <c r="H175" s="236">
        <v>49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131</v>
      </c>
      <c r="AU175" s="242" t="s">
        <v>83</v>
      </c>
      <c r="AV175" s="13" t="s">
        <v>83</v>
      </c>
      <c r="AW175" s="13" t="s">
        <v>31</v>
      </c>
      <c r="AX175" s="13" t="s">
        <v>81</v>
      </c>
      <c r="AY175" s="242" t="s">
        <v>122</v>
      </c>
    </row>
    <row r="176" s="2" customFormat="1" ht="16.5" customHeight="1">
      <c r="A176" s="38"/>
      <c r="B176" s="39"/>
      <c r="C176" s="264" t="s">
        <v>7</v>
      </c>
      <c r="D176" s="264" t="s">
        <v>226</v>
      </c>
      <c r="E176" s="265" t="s">
        <v>264</v>
      </c>
      <c r="F176" s="266" t="s">
        <v>265</v>
      </c>
      <c r="G176" s="267" t="s">
        <v>153</v>
      </c>
      <c r="H176" s="268">
        <v>49.979999999999997</v>
      </c>
      <c r="I176" s="269"/>
      <c r="J176" s="270">
        <f>ROUND(I176*H176,2)</f>
        <v>0</v>
      </c>
      <c r="K176" s="266" t="s">
        <v>128</v>
      </c>
      <c r="L176" s="271"/>
      <c r="M176" s="272" t="s">
        <v>1</v>
      </c>
      <c r="N176" s="273" t="s">
        <v>39</v>
      </c>
      <c r="O176" s="91"/>
      <c r="P176" s="227">
        <f>O176*H176</f>
        <v>0</v>
      </c>
      <c r="Q176" s="227">
        <v>0.080000000000000002</v>
      </c>
      <c r="R176" s="227">
        <f>Q176*H176</f>
        <v>3.9983999999999997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161</v>
      </c>
      <c r="AT176" s="229" t="s">
        <v>226</v>
      </c>
      <c r="AU176" s="229" t="s">
        <v>83</v>
      </c>
      <c r="AY176" s="17" t="s">
        <v>122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129</v>
      </c>
      <c r="BM176" s="229" t="s">
        <v>266</v>
      </c>
    </row>
    <row r="177" s="13" customFormat="1">
      <c r="A177" s="13"/>
      <c r="B177" s="231"/>
      <c r="C177" s="232"/>
      <c r="D177" s="233" t="s">
        <v>131</v>
      </c>
      <c r="E177" s="232"/>
      <c r="F177" s="235" t="s">
        <v>413</v>
      </c>
      <c r="G177" s="232"/>
      <c r="H177" s="236">
        <v>49.979999999999997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131</v>
      </c>
      <c r="AU177" s="242" t="s">
        <v>83</v>
      </c>
      <c r="AV177" s="13" t="s">
        <v>83</v>
      </c>
      <c r="AW177" s="13" t="s">
        <v>4</v>
      </c>
      <c r="AX177" s="13" t="s">
        <v>81</v>
      </c>
      <c r="AY177" s="242" t="s">
        <v>122</v>
      </c>
    </row>
    <row r="178" s="2" customFormat="1">
      <c r="A178" s="38"/>
      <c r="B178" s="39"/>
      <c r="C178" s="218" t="s">
        <v>232</v>
      </c>
      <c r="D178" s="218" t="s">
        <v>124</v>
      </c>
      <c r="E178" s="219" t="s">
        <v>284</v>
      </c>
      <c r="F178" s="220" t="s">
        <v>285</v>
      </c>
      <c r="G178" s="221" t="s">
        <v>153</v>
      </c>
      <c r="H178" s="222">
        <v>62</v>
      </c>
      <c r="I178" s="223"/>
      <c r="J178" s="224">
        <f>ROUND(I178*H178,2)</f>
        <v>0</v>
      </c>
      <c r="K178" s="220" t="s">
        <v>128</v>
      </c>
      <c r="L178" s="44"/>
      <c r="M178" s="225" t="s">
        <v>1</v>
      </c>
      <c r="N178" s="226" t="s">
        <v>39</v>
      </c>
      <c r="O178" s="91"/>
      <c r="P178" s="227">
        <f>O178*H178</f>
        <v>0</v>
      </c>
      <c r="Q178" s="227">
        <v>0.1295</v>
      </c>
      <c r="R178" s="227">
        <f>Q178*H178</f>
        <v>8.0289999999999999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129</v>
      </c>
      <c r="AT178" s="229" t="s">
        <v>124</v>
      </c>
      <c r="AU178" s="229" t="s">
        <v>83</v>
      </c>
      <c r="AY178" s="17" t="s">
        <v>122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129</v>
      </c>
      <c r="BM178" s="229" t="s">
        <v>286</v>
      </c>
    </row>
    <row r="179" s="13" customFormat="1">
      <c r="A179" s="13"/>
      <c r="B179" s="231"/>
      <c r="C179" s="232"/>
      <c r="D179" s="233" t="s">
        <v>131</v>
      </c>
      <c r="E179" s="234" t="s">
        <v>1</v>
      </c>
      <c r="F179" s="235" t="s">
        <v>414</v>
      </c>
      <c r="G179" s="232"/>
      <c r="H179" s="236">
        <v>62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131</v>
      </c>
      <c r="AU179" s="242" t="s">
        <v>83</v>
      </c>
      <c r="AV179" s="13" t="s">
        <v>83</v>
      </c>
      <c r="AW179" s="13" t="s">
        <v>31</v>
      </c>
      <c r="AX179" s="13" t="s">
        <v>81</v>
      </c>
      <c r="AY179" s="242" t="s">
        <v>122</v>
      </c>
    </row>
    <row r="180" s="2" customFormat="1" ht="16.5" customHeight="1">
      <c r="A180" s="38"/>
      <c r="B180" s="39"/>
      <c r="C180" s="264" t="s">
        <v>238</v>
      </c>
      <c r="D180" s="264" t="s">
        <v>226</v>
      </c>
      <c r="E180" s="265" t="s">
        <v>289</v>
      </c>
      <c r="F180" s="266" t="s">
        <v>290</v>
      </c>
      <c r="G180" s="267" t="s">
        <v>153</v>
      </c>
      <c r="H180" s="268">
        <v>63.240000000000002</v>
      </c>
      <c r="I180" s="269"/>
      <c r="J180" s="270">
        <f>ROUND(I180*H180,2)</f>
        <v>0</v>
      </c>
      <c r="K180" s="266" t="s">
        <v>128</v>
      </c>
      <c r="L180" s="271"/>
      <c r="M180" s="272" t="s">
        <v>1</v>
      </c>
      <c r="N180" s="273" t="s">
        <v>39</v>
      </c>
      <c r="O180" s="91"/>
      <c r="P180" s="227">
        <f>O180*H180</f>
        <v>0</v>
      </c>
      <c r="Q180" s="227">
        <v>0.056120000000000003</v>
      </c>
      <c r="R180" s="227">
        <f>Q180*H180</f>
        <v>3.5490288000000003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161</v>
      </c>
      <c r="AT180" s="229" t="s">
        <v>226</v>
      </c>
      <c r="AU180" s="229" t="s">
        <v>83</v>
      </c>
      <c r="AY180" s="17" t="s">
        <v>122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129</v>
      </c>
      <c r="BM180" s="229" t="s">
        <v>291</v>
      </c>
    </row>
    <row r="181" s="13" customFormat="1">
      <c r="A181" s="13"/>
      <c r="B181" s="231"/>
      <c r="C181" s="232"/>
      <c r="D181" s="233" t="s">
        <v>131</v>
      </c>
      <c r="E181" s="232"/>
      <c r="F181" s="235" t="s">
        <v>415</v>
      </c>
      <c r="G181" s="232"/>
      <c r="H181" s="236">
        <v>63.240000000000002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131</v>
      </c>
      <c r="AU181" s="242" t="s">
        <v>83</v>
      </c>
      <c r="AV181" s="13" t="s">
        <v>83</v>
      </c>
      <c r="AW181" s="13" t="s">
        <v>4</v>
      </c>
      <c r="AX181" s="13" t="s">
        <v>81</v>
      </c>
      <c r="AY181" s="242" t="s">
        <v>122</v>
      </c>
    </row>
    <row r="182" s="2" customFormat="1">
      <c r="A182" s="38"/>
      <c r="B182" s="39"/>
      <c r="C182" s="218" t="s">
        <v>242</v>
      </c>
      <c r="D182" s="218" t="s">
        <v>124</v>
      </c>
      <c r="E182" s="219" t="s">
        <v>308</v>
      </c>
      <c r="F182" s="220" t="s">
        <v>309</v>
      </c>
      <c r="G182" s="221" t="s">
        <v>310</v>
      </c>
      <c r="H182" s="222">
        <v>3.8849999999999998</v>
      </c>
      <c r="I182" s="223"/>
      <c r="J182" s="224">
        <f>ROUND(I182*H182,2)</f>
        <v>0</v>
      </c>
      <c r="K182" s="220" t="s">
        <v>128</v>
      </c>
      <c r="L182" s="44"/>
      <c r="M182" s="225" t="s">
        <v>1</v>
      </c>
      <c r="N182" s="226" t="s">
        <v>39</v>
      </c>
      <c r="O182" s="91"/>
      <c r="P182" s="227">
        <f>O182*H182</f>
        <v>0</v>
      </c>
      <c r="Q182" s="227">
        <v>2.2563399999999998</v>
      </c>
      <c r="R182" s="227">
        <f>Q182*H182</f>
        <v>8.7658808999999991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129</v>
      </c>
      <c r="AT182" s="229" t="s">
        <v>124</v>
      </c>
      <c r="AU182" s="229" t="s">
        <v>83</v>
      </c>
      <c r="AY182" s="17" t="s">
        <v>122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81</v>
      </c>
      <c r="BK182" s="230">
        <f>ROUND(I182*H182,2)</f>
        <v>0</v>
      </c>
      <c r="BL182" s="17" t="s">
        <v>129</v>
      </c>
      <c r="BM182" s="229" t="s">
        <v>311</v>
      </c>
    </row>
    <row r="183" s="13" customFormat="1">
      <c r="A183" s="13"/>
      <c r="B183" s="231"/>
      <c r="C183" s="232"/>
      <c r="D183" s="233" t="s">
        <v>131</v>
      </c>
      <c r="E183" s="234" t="s">
        <v>1</v>
      </c>
      <c r="F183" s="235" t="s">
        <v>416</v>
      </c>
      <c r="G183" s="232"/>
      <c r="H183" s="236">
        <v>3.8849999999999998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131</v>
      </c>
      <c r="AU183" s="242" t="s">
        <v>83</v>
      </c>
      <c r="AV183" s="13" t="s">
        <v>83</v>
      </c>
      <c r="AW183" s="13" t="s">
        <v>31</v>
      </c>
      <c r="AX183" s="13" t="s">
        <v>81</v>
      </c>
      <c r="AY183" s="242" t="s">
        <v>122</v>
      </c>
    </row>
    <row r="184" s="2" customFormat="1">
      <c r="A184" s="38"/>
      <c r="B184" s="39"/>
      <c r="C184" s="218" t="s">
        <v>247</v>
      </c>
      <c r="D184" s="218" t="s">
        <v>124</v>
      </c>
      <c r="E184" s="219" t="s">
        <v>314</v>
      </c>
      <c r="F184" s="220" t="s">
        <v>315</v>
      </c>
      <c r="G184" s="221" t="s">
        <v>153</v>
      </c>
      <c r="H184" s="222">
        <v>49.399999999999999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39</v>
      </c>
      <c r="O184" s="91"/>
      <c r="P184" s="227">
        <f>O184*H184</f>
        <v>0</v>
      </c>
      <c r="Q184" s="227">
        <v>0.00018000000000000001</v>
      </c>
      <c r="R184" s="227">
        <f>Q184*H184</f>
        <v>0.0088920000000000006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129</v>
      </c>
      <c r="AT184" s="229" t="s">
        <v>124</v>
      </c>
      <c r="AU184" s="229" t="s">
        <v>83</v>
      </c>
      <c r="AY184" s="17" t="s">
        <v>122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129</v>
      </c>
      <c r="BM184" s="229" t="s">
        <v>316</v>
      </c>
    </row>
    <row r="185" s="2" customFormat="1">
      <c r="A185" s="38"/>
      <c r="B185" s="39"/>
      <c r="C185" s="218" t="s">
        <v>254</v>
      </c>
      <c r="D185" s="218" t="s">
        <v>124</v>
      </c>
      <c r="E185" s="219" t="s">
        <v>318</v>
      </c>
      <c r="F185" s="220" t="s">
        <v>319</v>
      </c>
      <c r="G185" s="221" t="s">
        <v>153</v>
      </c>
      <c r="H185" s="222">
        <v>49.399999999999999</v>
      </c>
      <c r="I185" s="223"/>
      <c r="J185" s="224">
        <f>ROUND(I185*H185,2)</f>
        <v>0</v>
      </c>
      <c r="K185" s="220" t="s">
        <v>128</v>
      </c>
      <c r="L185" s="44"/>
      <c r="M185" s="225" t="s">
        <v>1</v>
      </c>
      <c r="N185" s="226" t="s">
        <v>39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129</v>
      </c>
      <c r="AT185" s="229" t="s">
        <v>124</v>
      </c>
      <c r="AU185" s="229" t="s">
        <v>83</v>
      </c>
      <c r="AY185" s="17" t="s">
        <v>122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129</v>
      </c>
      <c r="BM185" s="229" t="s">
        <v>320</v>
      </c>
    </row>
    <row r="186" s="13" customFormat="1">
      <c r="A186" s="13"/>
      <c r="B186" s="231"/>
      <c r="C186" s="232"/>
      <c r="D186" s="233" t="s">
        <v>131</v>
      </c>
      <c r="E186" s="234" t="s">
        <v>1</v>
      </c>
      <c r="F186" s="235" t="s">
        <v>417</v>
      </c>
      <c r="G186" s="232"/>
      <c r="H186" s="236">
        <v>49.399999999999999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131</v>
      </c>
      <c r="AU186" s="242" t="s">
        <v>83</v>
      </c>
      <c r="AV186" s="13" t="s">
        <v>83</v>
      </c>
      <c r="AW186" s="13" t="s">
        <v>31</v>
      </c>
      <c r="AX186" s="13" t="s">
        <v>81</v>
      </c>
      <c r="AY186" s="242" t="s">
        <v>122</v>
      </c>
    </row>
    <row r="187" s="2" customFormat="1" ht="33" customHeight="1">
      <c r="A187" s="38"/>
      <c r="B187" s="39"/>
      <c r="C187" s="218" t="s">
        <v>258</v>
      </c>
      <c r="D187" s="218" t="s">
        <v>124</v>
      </c>
      <c r="E187" s="219" t="s">
        <v>323</v>
      </c>
      <c r="F187" s="220" t="s">
        <v>324</v>
      </c>
      <c r="G187" s="221" t="s">
        <v>174</v>
      </c>
      <c r="H187" s="222">
        <v>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39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129</v>
      </c>
      <c r="AT187" s="229" t="s">
        <v>124</v>
      </c>
      <c r="AU187" s="229" t="s">
        <v>83</v>
      </c>
      <c r="AY187" s="17" t="s">
        <v>122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81</v>
      </c>
      <c r="BK187" s="230">
        <f>ROUND(I187*H187,2)</f>
        <v>0</v>
      </c>
      <c r="BL187" s="17" t="s">
        <v>129</v>
      </c>
      <c r="BM187" s="229" t="s">
        <v>325</v>
      </c>
    </row>
    <row r="188" s="12" customFormat="1" ht="22.8" customHeight="1">
      <c r="A188" s="12"/>
      <c r="B188" s="202"/>
      <c r="C188" s="203"/>
      <c r="D188" s="204" t="s">
        <v>73</v>
      </c>
      <c r="E188" s="216" t="s">
        <v>330</v>
      </c>
      <c r="F188" s="216" t="s">
        <v>331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SUM(P189:P198)</f>
        <v>0</v>
      </c>
      <c r="Q188" s="210"/>
      <c r="R188" s="211">
        <f>SUM(R189:R198)</f>
        <v>0</v>
      </c>
      <c r="S188" s="210"/>
      <c r="T188" s="212">
        <f>SUM(T189:T198)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81</v>
      </c>
      <c r="AT188" s="214" t="s">
        <v>73</v>
      </c>
      <c r="AU188" s="214" t="s">
        <v>81</v>
      </c>
      <c r="AY188" s="213" t="s">
        <v>122</v>
      </c>
      <c r="BK188" s="215">
        <f>SUM(BK189:BK198)</f>
        <v>0</v>
      </c>
    </row>
    <row r="189" s="2" customFormat="1">
      <c r="A189" s="38"/>
      <c r="B189" s="39"/>
      <c r="C189" s="218" t="s">
        <v>263</v>
      </c>
      <c r="D189" s="218" t="s">
        <v>124</v>
      </c>
      <c r="E189" s="219" t="s">
        <v>333</v>
      </c>
      <c r="F189" s="220" t="s">
        <v>334</v>
      </c>
      <c r="G189" s="221" t="s">
        <v>335</v>
      </c>
      <c r="H189" s="222">
        <v>108.071</v>
      </c>
      <c r="I189" s="223"/>
      <c r="J189" s="224">
        <f>ROUND(I189*H189,2)</f>
        <v>0</v>
      </c>
      <c r="K189" s="220" t="s">
        <v>128</v>
      </c>
      <c r="L189" s="44"/>
      <c r="M189" s="225" t="s">
        <v>1</v>
      </c>
      <c r="N189" s="226" t="s">
        <v>39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129</v>
      </c>
      <c r="AT189" s="229" t="s">
        <v>124</v>
      </c>
      <c r="AU189" s="229" t="s">
        <v>83</v>
      </c>
      <c r="AY189" s="17" t="s">
        <v>122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81</v>
      </c>
      <c r="BK189" s="230">
        <f>ROUND(I189*H189,2)</f>
        <v>0</v>
      </c>
      <c r="BL189" s="17" t="s">
        <v>129</v>
      </c>
      <c r="BM189" s="229" t="s">
        <v>336</v>
      </c>
    </row>
    <row r="190" s="2" customFormat="1">
      <c r="A190" s="38"/>
      <c r="B190" s="39"/>
      <c r="C190" s="218" t="s">
        <v>268</v>
      </c>
      <c r="D190" s="218" t="s">
        <v>124</v>
      </c>
      <c r="E190" s="219" t="s">
        <v>338</v>
      </c>
      <c r="F190" s="220" t="s">
        <v>339</v>
      </c>
      <c r="G190" s="221" t="s">
        <v>335</v>
      </c>
      <c r="H190" s="222">
        <v>972.63900000000001</v>
      </c>
      <c r="I190" s="223"/>
      <c r="J190" s="224">
        <f>ROUND(I190*H190,2)</f>
        <v>0</v>
      </c>
      <c r="K190" s="220" t="s">
        <v>128</v>
      </c>
      <c r="L190" s="44"/>
      <c r="M190" s="225" t="s">
        <v>1</v>
      </c>
      <c r="N190" s="226" t="s">
        <v>39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129</v>
      </c>
      <c r="AT190" s="229" t="s">
        <v>124</v>
      </c>
      <c r="AU190" s="229" t="s">
        <v>83</v>
      </c>
      <c r="AY190" s="17" t="s">
        <v>122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129</v>
      </c>
      <c r="BM190" s="229" t="s">
        <v>340</v>
      </c>
    </row>
    <row r="191" s="13" customFormat="1">
      <c r="A191" s="13"/>
      <c r="B191" s="231"/>
      <c r="C191" s="232"/>
      <c r="D191" s="233" t="s">
        <v>131</v>
      </c>
      <c r="E191" s="234" t="s">
        <v>1</v>
      </c>
      <c r="F191" s="235" t="s">
        <v>418</v>
      </c>
      <c r="G191" s="232"/>
      <c r="H191" s="236">
        <v>108.071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131</v>
      </c>
      <c r="AU191" s="242" t="s">
        <v>83</v>
      </c>
      <c r="AV191" s="13" t="s">
        <v>83</v>
      </c>
      <c r="AW191" s="13" t="s">
        <v>31</v>
      </c>
      <c r="AX191" s="13" t="s">
        <v>81</v>
      </c>
      <c r="AY191" s="242" t="s">
        <v>122</v>
      </c>
    </row>
    <row r="192" s="13" customFormat="1">
      <c r="A192" s="13"/>
      <c r="B192" s="231"/>
      <c r="C192" s="232"/>
      <c r="D192" s="233" t="s">
        <v>131</v>
      </c>
      <c r="E192" s="232"/>
      <c r="F192" s="235" t="s">
        <v>419</v>
      </c>
      <c r="G192" s="232"/>
      <c r="H192" s="236">
        <v>972.63900000000001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131</v>
      </c>
      <c r="AU192" s="242" t="s">
        <v>83</v>
      </c>
      <c r="AV192" s="13" t="s">
        <v>83</v>
      </c>
      <c r="AW192" s="13" t="s">
        <v>4</v>
      </c>
      <c r="AX192" s="13" t="s">
        <v>81</v>
      </c>
      <c r="AY192" s="242" t="s">
        <v>122</v>
      </c>
    </row>
    <row r="193" s="2" customFormat="1" ht="44.25" customHeight="1">
      <c r="A193" s="38"/>
      <c r="B193" s="39"/>
      <c r="C193" s="218" t="s">
        <v>273</v>
      </c>
      <c r="D193" s="218" t="s">
        <v>124</v>
      </c>
      <c r="E193" s="219" t="s">
        <v>344</v>
      </c>
      <c r="F193" s="220" t="s">
        <v>345</v>
      </c>
      <c r="G193" s="221" t="s">
        <v>335</v>
      </c>
      <c r="H193" s="222">
        <v>31.853999999999999</v>
      </c>
      <c r="I193" s="223"/>
      <c r="J193" s="224">
        <f>ROUND(I193*H193,2)</f>
        <v>0</v>
      </c>
      <c r="K193" s="220" t="s">
        <v>128</v>
      </c>
      <c r="L193" s="44"/>
      <c r="M193" s="225" t="s">
        <v>1</v>
      </c>
      <c r="N193" s="226" t="s">
        <v>39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129</v>
      </c>
      <c r="AT193" s="229" t="s">
        <v>124</v>
      </c>
      <c r="AU193" s="229" t="s">
        <v>83</v>
      </c>
      <c r="AY193" s="17" t="s">
        <v>122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129</v>
      </c>
      <c r="BM193" s="229" t="s">
        <v>346</v>
      </c>
    </row>
    <row r="194" s="13" customFormat="1">
      <c r="A194" s="13"/>
      <c r="B194" s="231"/>
      <c r="C194" s="232"/>
      <c r="D194" s="233" t="s">
        <v>131</v>
      </c>
      <c r="E194" s="234" t="s">
        <v>1</v>
      </c>
      <c r="F194" s="235" t="s">
        <v>420</v>
      </c>
      <c r="G194" s="232"/>
      <c r="H194" s="236">
        <v>31.853999999999999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131</v>
      </c>
      <c r="AU194" s="242" t="s">
        <v>83</v>
      </c>
      <c r="AV194" s="13" t="s">
        <v>83</v>
      </c>
      <c r="AW194" s="13" t="s">
        <v>31</v>
      </c>
      <c r="AX194" s="13" t="s">
        <v>81</v>
      </c>
      <c r="AY194" s="242" t="s">
        <v>122</v>
      </c>
    </row>
    <row r="195" s="2" customFormat="1" ht="44.25" customHeight="1">
      <c r="A195" s="38"/>
      <c r="B195" s="39"/>
      <c r="C195" s="218" t="s">
        <v>278</v>
      </c>
      <c r="D195" s="218" t="s">
        <v>124</v>
      </c>
      <c r="E195" s="219" t="s">
        <v>349</v>
      </c>
      <c r="F195" s="220" t="s">
        <v>350</v>
      </c>
      <c r="G195" s="221" t="s">
        <v>335</v>
      </c>
      <c r="H195" s="222">
        <v>46.204999999999998</v>
      </c>
      <c r="I195" s="223"/>
      <c r="J195" s="224">
        <f>ROUND(I195*H195,2)</f>
        <v>0</v>
      </c>
      <c r="K195" s="220" t="s">
        <v>128</v>
      </c>
      <c r="L195" s="44"/>
      <c r="M195" s="225" t="s">
        <v>1</v>
      </c>
      <c r="N195" s="226" t="s">
        <v>39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129</v>
      </c>
      <c r="AT195" s="229" t="s">
        <v>124</v>
      </c>
      <c r="AU195" s="229" t="s">
        <v>83</v>
      </c>
      <c r="AY195" s="17" t="s">
        <v>122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129</v>
      </c>
      <c r="BM195" s="229" t="s">
        <v>351</v>
      </c>
    </row>
    <row r="196" s="13" customFormat="1">
      <c r="A196" s="13"/>
      <c r="B196" s="231"/>
      <c r="C196" s="232"/>
      <c r="D196" s="233" t="s">
        <v>131</v>
      </c>
      <c r="E196" s="234" t="s">
        <v>1</v>
      </c>
      <c r="F196" s="235" t="s">
        <v>421</v>
      </c>
      <c r="G196" s="232"/>
      <c r="H196" s="236">
        <v>46.204999999999998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131</v>
      </c>
      <c r="AU196" s="242" t="s">
        <v>83</v>
      </c>
      <c r="AV196" s="13" t="s">
        <v>83</v>
      </c>
      <c r="AW196" s="13" t="s">
        <v>31</v>
      </c>
      <c r="AX196" s="13" t="s">
        <v>81</v>
      </c>
      <c r="AY196" s="242" t="s">
        <v>122</v>
      </c>
    </row>
    <row r="197" s="2" customFormat="1" ht="44.25" customHeight="1">
      <c r="A197" s="38"/>
      <c r="B197" s="39"/>
      <c r="C197" s="218" t="s">
        <v>283</v>
      </c>
      <c r="D197" s="218" t="s">
        <v>124</v>
      </c>
      <c r="E197" s="219" t="s">
        <v>354</v>
      </c>
      <c r="F197" s="220" t="s">
        <v>355</v>
      </c>
      <c r="G197" s="221" t="s">
        <v>335</v>
      </c>
      <c r="H197" s="222">
        <v>24.433</v>
      </c>
      <c r="I197" s="223"/>
      <c r="J197" s="224">
        <f>ROUND(I197*H197,2)</f>
        <v>0</v>
      </c>
      <c r="K197" s="220" t="s">
        <v>128</v>
      </c>
      <c r="L197" s="44"/>
      <c r="M197" s="225" t="s">
        <v>1</v>
      </c>
      <c r="N197" s="226" t="s">
        <v>39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129</v>
      </c>
      <c r="AT197" s="229" t="s">
        <v>124</v>
      </c>
      <c r="AU197" s="229" t="s">
        <v>83</v>
      </c>
      <c r="AY197" s="17" t="s">
        <v>122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129</v>
      </c>
      <c r="BM197" s="229" t="s">
        <v>356</v>
      </c>
    </row>
    <row r="198" s="13" customFormat="1">
      <c r="A198" s="13"/>
      <c r="B198" s="231"/>
      <c r="C198" s="232"/>
      <c r="D198" s="233" t="s">
        <v>131</v>
      </c>
      <c r="E198" s="234" t="s">
        <v>1</v>
      </c>
      <c r="F198" s="235" t="s">
        <v>422</v>
      </c>
      <c r="G198" s="232"/>
      <c r="H198" s="236">
        <v>24.433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131</v>
      </c>
      <c r="AU198" s="242" t="s">
        <v>83</v>
      </c>
      <c r="AV198" s="13" t="s">
        <v>83</v>
      </c>
      <c r="AW198" s="13" t="s">
        <v>31</v>
      </c>
      <c r="AX198" s="13" t="s">
        <v>81</v>
      </c>
      <c r="AY198" s="242" t="s">
        <v>122</v>
      </c>
    </row>
    <row r="199" s="12" customFormat="1" ht="22.8" customHeight="1">
      <c r="A199" s="12"/>
      <c r="B199" s="202"/>
      <c r="C199" s="203"/>
      <c r="D199" s="204" t="s">
        <v>73</v>
      </c>
      <c r="E199" s="216" t="s">
        <v>358</v>
      </c>
      <c r="F199" s="216" t="s">
        <v>359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P200</f>
        <v>0</v>
      </c>
      <c r="Q199" s="210"/>
      <c r="R199" s="211">
        <f>R200</f>
        <v>0</v>
      </c>
      <c r="S199" s="210"/>
      <c r="T199" s="21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81</v>
      </c>
      <c r="AT199" s="214" t="s">
        <v>73</v>
      </c>
      <c r="AU199" s="214" t="s">
        <v>81</v>
      </c>
      <c r="AY199" s="213" t="s">
        <v>122</v>
      </c>
      <c r="BK199" s="215">
        <f>BK200</f>
        <v>0</v>
      </c>
    </row>
    <row r="200" s="2" customFormat="1">
      <c r="A200" s="38"/>
      <c r="B200" s="39"/>
      <c r="C200" s="218" t="s">
        <v>288</v>
      </c>
      <c r="D200" s="218" t="s">
        <v>124</v>
      </c>
      <c r="E200" s="219" t="s">
        <v>361</v>
      </c>
      <c r="F200" s="220" t="s">
        <v>362</v>
      </c>
      <c r="G200" s="221" t="s">
        <v>335</v>
      </c>
      <c r="H200" s="222">
        <v>121.535</v>
      </c>
      <c r="I200" s="223"/>
      <c r="J200" s="224">
        <f>ROUND(I200*H200,2)</f>
        <v>0</v>
      </c>
      <c r="K200" s="220" t="s">
        <v>128</v>
      </c>
      <c r="L200" s="44"/>
      <c r="M200" s="225" t="s">
        <v>1</v>
      </c>
      <c r="N200" s="226" t="s">
        <v>39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129</v>
      </c>
      <c r="AT200" s="229" t="s">
        <v>124</v>
      </c>
      <c r="AU200" s="229" t="s">
        <v>83</v>
      </c>
      <c r="AY200" s="17" t="s">
        <v>122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81</v>
      </c>
      <c r="BK200" s="230">
        <f>ROUND(I200*H200,2)</f>
        <v>0</v>
      </c>
      <c r="BL200" s="17" t="s">
        <v>129</v>
      </c>
      <c r="BM200" s="229" t="s">
        <v>363</v>
      </c>
    </row>
    <row r="201" s="12" customFormat="1" ht="25.92" customHeight="1">
      <c r="A201" s="12"/>
      <c r="B201" s="202"/>
      <c r="C201" s="203"/>
      <c r="D201" s="204" t="s">
        <v>73</v>
      </c>
      <c r="E201" s="205" t="s">
        <v>364</v>
      </c>
      <c r="F201" s="205" t="s">
        <v>365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P202+P204</f>
        <v>0</v>
      </c>
      <c r="Q201" s="210"/>
      <c r="R201" s="211">
        <f>R202+R204</f>
        <v>0</v>
      </c>
      <c r="S201" s="210"/>
      <c r="T201" s="212">
        <f>T202+T204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145</v>
      </c>
      <c r="AT201" s="214" t="s">
        <v>73</v>
      </c>
      <c r="AU201" s="214" t="s">
        <v>74</v>
      </c>
      <c r="AY201" s="213" t="s">
        <v>122</v>
      </c>
      <c r="BK201" s="215">
        <f>BK202+BK204</f>
        <v>0</v>
      </c>
    </row>
    <row r="202" s="12" customFormat="1" ht="22.8" customHeight="1">
      <c r="A202" s="12"/>
      <c r="B202" s="202"/>
      <c r="C202" s="203"/>
      <c r="D202" s="204" t="s">
        <v>73</v>
      </c>
      <c r="E202" s="216" t="s">
        <v>366</v>
      </c>
      <c r="F202" s="216" t="s">
        <v>367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P203</f>
        <v>0</v>
      </c>
      <c r="Q202" s="210"/>
      <c r="R202" s="211">
        <f>R203</f>
        <v>0</v>
      </c>
      <c r="S202" s="210"/>
      <c r="T202" s="21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145</v>
      </c>
      <c r="AT202" s="214" t="s">
        <v>73</v>
      </c>
      <c r="AU202" s="214" t="s">
        <v>81</v>
      </c>
      <c r="AY202" s="213" t="s">
        <v>122</v>
      </c>
      <c r="BK202" s="215">
        <f>BK203</f>
        <v>0</v>
      </c>
    </row>
    <row r="203" s="2" customFormat="1" ht="16.5" customHeight="1">
      <c r="A203" s="38"/>
      <c r="B203" s="39"/>
      <c r="C203" s="218" t="s">
        <v>293</v>
      </c>
      <c r="D203" s="218" t="s">
        <v>124</v>
      </c>
      <c r="E203" s="219" t="s">
        <v>369</v>
      </c>
      <c r="F203" s="220" t="s">
        <v>370</v>
      </c>
      <c r="G203" s="221" t="s">
        <v>164</v>
      </c>
      <c r="H203" s="222">
        <v>1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39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371</v>
      </c>
      <c r="AT203" s="229" t="s">
        <v>124</v>
      </c>
      <c r="AU203" s="229" t="s">
        <v>83</v>
      </c>
      <c r="AY203" s="17" t="s">
        <v>122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371</v>
      </c>
      <c r="BM203" s="229" t="s">
        <v>372</v>
      </c>
    </row>
    <row r="204" s="12" customFormat="1" ht="22.8" customHeight="1">
      <c r="A204" s="12"/>
      <c r="B204" s="202"/>
      <c r="C204" s="203"/>
      <c r="D204" s="204" t="s">
        <v>73</v>
      </c>
      <c r="E204" s="216" t="s">
        <v>373</v>
      </c>
      <c r="F204" s="216" t="s">
        <v>374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SUM(P205:P206)</f>
        <v>0</v>
      </c>
      <c r="Q204" s="210"/>
      <c r="R204" s="211">
        <f>SUM(R205:R206)</f>
        <v>0</v>
      </c>
      <c r="S204" s="210"/>
      <c r="T204" s="212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145</v>
      </c>
      <c r="AT204" s="214" t="s">
        <v>73</v>
      </c>
      <c r="AU204" s="214" t="s">
        <v>81</v>
      </c>
      <c r="AY204" s="213" t="s">
        <v>122</v>
      </c>
      <c r="BK204" s="215">
        <f>SUM(BK205:BK206)</f>
        <v>0</v>
      </c>
    </row>
    <row r="205" s="2" customFormat="1" ht="16.5" customHeight="1">
      <c r="A205" s="38"/>
      <c r="B205" s="39"/>
      <c r="C205" s="218" t="s">
        <v>297</v>
      </c>
      <c r="D205" s="218" t="s">
        <v>124</v>
      </c>
      <c r="E205" s="219" t="s">
        <v>376</v>
      </c>
      <c r="F205" s="220" t="s">
        <v>377</v>
      </c>
      <c r="G205" s="221" t="s">
        <v>164</v>
      </c>
      <c r="H205" s="222">
        <v>1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39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371</v>
      </c>
      <c r="AT205" s="229" t="s">
        <v>124</v>
      </c>
      <c r="AU205" s="229" t="s">
        <v>83</v>
      </c>
      <c r="AY205" s="17" t="s">
        <v>122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371</v>
      </c>
      <c r="BM205" s="229" t="s">
        <v>378</v>
      </c>
    </row>
    <row r="206" s="2" customFormat="1" ht="16.5" customHeight="1">
      <c r="A206" s="38"/>
      <c r="B206" s="39"/>
      <c r="C206" s="218" t="s">
        <v>303</v>
      </c>
      <c r="D206" s="218" t="s">
        <v>124</v>
      </c>
      <c r="E206" s="219" t="s">
        <v>380</v>
      </c>
      <c r="F206" s="220" t="s">
        <v>381</v>
      </c>
      <c r="G206" s="221" t="s">
        <v>164</v>
      </c>
      <c r="H206" s="222">
        <v>1</v>
      </c>
      <c r="I206" s="223"/>
      <c r="J206" s="224">
        <f>ROUND(I206*H206,2)</f>
        <v>0</v>
      </c>
      <c r="K206" s="220" t="s">
        <v>1</v>
      </c>
      <c r="L206" s="44"/>
      <c r="M206" s="274" t="s">
        <v>1</v>
      </c>
      <c r="N206" s="275" t="s">
        <v>39</v>
      </c>
      <c r="O206" s="276"/>
      <c r="P206" s="277">
        <f>O206*H206</f>
        <v>0</v>
      </c>
      <c r="Q206" s="277">
        <v>0</v>
      </c>
      <c r="R206" s="277">
        <f>Q206*H206</f>
        <v>0</v>
      </c>
      <c r="S206" s="277">
        <v>0</v>
      </c>
      <c r="T206" s="27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371</v>
      </c>
      <c r="AT206" s="229" t="s">
        <v>124</v>
      </c>
      <c r="AU206" s="229" t="s">
        <v>83</v>
      </c>
      <c r="AY206" s="17" t="s">
        <v>122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81</v>
      </c>
      <c r="BK206" s="230">
        <f>ROUND(I206*H206,2)</f>
        <v>0</v>
      </c>
      <c r="BL206" s="17" t="s">
        <v>371</v>
      </c>
      <c r="BM206" s="229" t="s">
        <v>382</v>
      </c>
    </row>
    <row r="207" s="2" customFormat="1" ht="6.96" customHeight="1">
      <c r="A207" s="38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iBNZ4/3/q9qLizorzflonpthuz5yu546LOW/vbdSIz5hJgZjtKf3Mt06GSbwSbFnliHnLS6AqrA/C5s8NEl8ag==" hashValue="GPaiuAEzT7YmTupIy2cPKYrzdIZPHScAv2gBKHiPtt22zD6NxH2TtcIha9roaUvHpXbd9LiUmyOAtTgjFMuEKw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Opravy chodníkových těles v Novém Jičíně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ROUND((SUM(BE125:BE222)),  2)</f>
        <v>0</v>
      </c>
      <c r="G33" s="38"/>
      <c r="H33" s="38"/>
      <c r="I33" s="155">
        <v>0.20999999999999999</v>
      </c>
      <c r="J33" s="154">
        <f>ROUND(((SUM(BE125:BE222))*I33),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ROUND((SUM(BF125:BF222)),  2)</f>
        <v>0</v>
      </c>
      <c r="G34" s="38"/>
      <c r="H34" s="38"/>
      <c r="I34" s="155">
        <v>0.14999999999999999</v>
      </c>
      <c r="J34" s="154">
        <f>ROUND(((SUM(BF125:BF222))*I34),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ROUND((SUM(BG125:BG222)),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ROUND((SUM(BH125:BH222)),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ROUND((SUM(BI125:BI222)),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Opravy chodníkových těles v Novém Jičíně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SO 03 - Oprava chodníkového tělesa na ulici Slezská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Nový Jičín</v>
      </c>
      <c r="G89" s="40"/>
      <c r="H89" s="40"/>
      <c r="I89" s="32" t="s">
        <v>22</v>
      </c>
      <c r="J89" s="79" t="str">
        <f>IF(J12="","",J12)</f>
        <v>11. 2. 2021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J162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J182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J204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J215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104</v>
      </c>
      <c r="E103" s="182"/>
      <c r="F103" s="182"/>
      <c r="G103" s="182"/>
      <c r="H103" s="182"/>
      <c r="I103" s="182"/>
      <c r="J103" s="183">
        <f>J217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J218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J220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Opravy chodníkových těles v Novém Jičíně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03 - SO 03 - Oprava chodníkového tělesa na ulici Slezská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Nový Jičín</v>
      </c>
      <c r="G119" s="40"/>
      <c r="H119" s="40"/>
      <c r="I119" s="32" t="s">
        <v>22</v>
      </c>
      <c r="J119" s="79" t="str">
        <f>IF(J12="","",J12)</f>
        <v>11. 2. 2021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108</v>
      </c>
      <c r="D124" s="194" t="s">
        <v>59</v>
      </c>
      <c r="E124" s="194" t="s">
        <v>55</v>
      </c>
      <c r="F124" s="194" t="s">
        <v>56</v>
      </c>
      <c r="G124" s="194" t="s">
        <v>109</v>
      </c>
      <c r="H124" s="194" t="s">
        <v>110</v>
      </c>
      <c r="I124" s="194" t="s">
        <v>111</v>
      </c>
      <c r="J124" s="194" t="s">
        <v>95</v>
      </c>
      <c r="K124" s="195" t="s">
        <v>112</v>
      </c>
      <c r="L124" s="196"/>
      <c r="M124" s="100" t="s">
        <v>1</v>
      </c>
      <c r="N124" s="101" t="s">
        <v>38</v>
      </c>
      <c r="O124" s="101" t="s">
        <v>113</v>
      </c>
      <c r="P124" s="101" t="s">
        <v>114</v>
      </c>
      <c r="Q124" s="101" t="s">
        <v>115</v>
      </c>
      <c r="R124" s="101" t="s">
        <v>116</v>
      </c>
      <c r="S124" s="101" t="s">
        <v>117</v>
      </c>
      <c r="T124" s="102" t="s">
        <v>118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119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P126+P217</f>
        <v>0</v>
      </c>
      <c r="Q125" s="104"/>
      <c r="R125" s="199">
        <f>R126+R217</f>
        <v>76.762062919999991</v>
      </c>
      <c r="S125" s="104"/>
      <c r="T125" s="200">
        <f>T126+T217</f>
        <v>59.781700000000001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97</v>
      </c>
      <c r="BK125" s="201">
        <f>BK126+BK217</f>
        <v>0</v>
      </c>
    </row>
    <row r="126" s="12" customFormat="1" ht="25.92" customHeight="1">
      <c r="A126" s="12"/>
      <c r="B126" s="202"/>
      <c r="C126" s="203"/>
      <c r="D126" s="204" t="s">
        <v>73</v>
      </c>
      <c r="E126" s="205" t="s">
        <v>120</v>
      </c>
      <c r="F126" s="205" t="s">
        <v>121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P127+P162+P182+P204+P215</f>
        <v>0</v>
      </c>
      <c r="Q126" s="210"/>
      <c r="R126" s="211">
        <f>R127+R162+R182+R204+R215</f>
        <v>76.762062919999991</v>
      </c>
      <c r="S126" s="210"/>
      <c r="T126" s="212">
        <f>T127+T162+T182+T204+T215</f>
        <v>59.781700000000001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73</v>
      </c>
      <c r="AU126" s="214" t="s">
        <v>74</v>
      </c>
      <c r="AY126" s="213" t="s">
        <v>122</v>
      </c>
      <c r="BK126" s="215">
        <f>BK127+BK162+BK182+BK204+BK215</f>
        <v>0</v>
      </c>
    </row>
    <row r="127" s="12" customFormat="1" ht="22.8" customHeight="1">
      <c r="A127" s="12"/>
      <c r="B127" s="202"/>
      <c r="C127" s="203"/>
      <c r="D127" s="204" t="s">
        <v>73</v>
      </c>
      <c r="E127" s="216" t="s">
        <v>81</v>
      </c>
      <c r="F127" s="216" t="s">
        <v>123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SUM(P128:P161)</f>
        <v>0</v>
      </c>
      <c r="Q127" s="210"/>
      <c r="R127" s="211">
        <f>SUM(R128:R161)</f>
        <v>0</v>
      </c>
      <c r="S127" s="210"/>
      <c r="T127" s="212">
        <f>SUM(T128:T161)</f>
        <v>59.781700000000001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73</v>
      </c>
      <c r="AU127" s="214" t="s">
        <v>81</v>
      </c>
      <c r="AY127" s="213" t="s">
        <v>122</v>
      </c>
      <c r="BK127" s="215">
        <f>SUM(BK128:BK161)</f>
        <v>0</v>
      </c>
    </row>
    <row r="128" s="2" customFormat="1" ht="66.75" customHeight="1">
      <c r="A128" s="38"/>
      <c r="B128" s="39"/>
      <c r="C128" s="218" t="s">
        <v>81</v>
      </c>
      <c r="D128" s="218" t="s">
        <v>124</v>
      </c>
      <c r="E128" s="219" t="s">
        <v>424</v>
      </c>
      <c r="F128" s="220" t="s">
        <v>425</v>
      </c>
      <c r="G128" s="221" t="s">
        <v>127</v>
      </c>
      <c r="H128" s="222">
        <v>63</v>
      </c>
      <c r="I128" s="223"/>
      <c r="J128" s="224">
        <f>ROUND(I128*H128,2)</f>
        <v>0</v>
      </c>
      <c r="K128" s="220" t="s">
        <v>128</v>
      </c>
      <c r="L128" s="44"/>
      <c r="M128" s="225" t="s">
        <v>1</v>
      </c>
      <c r="N128" s="226" t="s">
        <v>39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0.26000000000000001</v>
      </c>
      <c r="T128" s="228">
        <f>S128*H128</f>
        <v>16.379999999999999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129</v>
      </c>
      <c r="AT128" s="229" t="s">
        <v>124</v>
      </c>
      <c r="AU128" s="229" t="s">
        <v>83</v>
      </c>
      <c r="AY128" s="17" t="s">
        <v>122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129</v>
      </c>
      <c r="BM128" s="229" t="s">
        <v>426</v>
      </c>
    </row>
    <row r="129" s="13" customFormat="1">
      <c r="A129" s="13"/>
      <c r="B129" s="231"/>
      <c r="C129" s="232"/>
      <c r="D129" s="233" t="s">
        <v>131</v>
      </c>
      <c r="E129" s="234" t="s">
        <v>1</v>
      </c>
      <c r="F129" s="235" t="s">
        <v>427</v>
      </c>
      <c r="G129" s="232"/>
      <c r="H129" s="236">
        <v>63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131</v>
      </c>
      <c r="AU129" s="242" t="s">
        <v>83</v>
      </c>
      <c r="AV129" s="13" t="s">
        <v>83</v>
      </c>
      <c r="AW129" s="13" t="s">
        <v>31</v>
      </c>
      <c r="AX129" s="13" t="s">
        <v>81</v>
      </c>
      <c r="AY129" s="242" t="s">
        <v>122</v>
      </c>
    </row>
    <row r="130" s="2" customFormat="1" ht="66.75" customHeight="1">
      <c r="A130" s="38"/>
      <c r="B130" s="39"/>
      <c r="C130" s="218" t="s">
        <v>83</v>
      </c>
      <c r="D130" s="218" t="s">
        <v>124</v>
      </c>
      <c r="E130" s="219" t="s">
        <v>133</v>
      </c>
      <c r="F130" s="220" t="s">
        <v>134</v>
      </c>
      <c r="G130" s="221" t="s">
        <v>127</v>
      </c>
      <c r="H130" s="222">
        <v>63</v>
      </c>
      <c r="I130" s="223"/>
      <c r="J130" s="224">
        <f>ROUND(I130*H130,2)</f>
        <v>0</v>
      </c>
      <c r="K130" s="220" t="s">
        <v>128</v>
      </c>
      <c r="L130" s="44"/>
      <c r="M130" s="225" t="s">
        <v>1</v>
      </c>
      <c r="N130" s="226" t="s">
        <v>39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0.44</v>
      </c>
      <c r="T130" s="228">
        <f>S130*H130</f>
        <v>27.719999999999999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129</v>
      </c>
      <c r="AT130" s="229" t="s">
        <v>124</v>
      </c>
      <c r="AU130" s="229" t="s">
        <v>83</v>
      </c>
      <c r="AY130" s="17" t="s">
        <v>122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129</v>
      </c>
      <c r="BM130" s="229" t="s">
        <v>135</v>
      </c>
    </row>
    <row r="131" s="13" customFormat="1">
      <c r="A131" s="13"/>
      <c r="B131" s="231"/>
      <c r="C131" s="232"/>
      <c r="D131" s="233" t="s">
        <v>131</v>
      </c>
      <c r="E131" s="234" t="s">
        <v>1</v>
      </c>
      <c r="F131" s="235" t="s">
        <v>428</v>
      </c>
      <c r="G131" s="232"/>
      <c r="H131" s="236">
        <v>63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83</v>
      </c>
      <c r="AV131" s="13" t="s">
        <v>83</v>
      </c>
      <c r="AW131" s="13" t="s">
        <v>31</v>
      </c>
      <c r="AX131" s="13" t="s">
        <v>81</v>
      </c>
      <c r="AY131" s="242" t="s">
        <v>122</v>
      </c>
    </row>
    <row r="132" s="2" customFormat="1" ht="66.75" customHeight="1">
      <c r="A132" s="38"/>
      <c r="B132" s="39"/>
      <c r="C132" s="218" t="s">
        <v>137</v>
      </c>
      <c r="D132" s="218" t="s">
        <v>124</v>
      </c>
      <c r="E132" s="219" t="s">
        <v>142</v>
      </c>
      <c r="F132" s="220" t="s">
        <v>143</v>
      </c>
      <c r="G132" s="221" t="s">
        <v>127</v>
      </c>
      <c r="H132" s="222">
        <v>8.1999999999999993</v>
      </c>
      <c r="I132" s="223"/>
      <c r="J132" s="224">
        <f>ROUND(I132*H132,2)</f>
        <v>0</v>
      </c>
      <c r="K132" s="220" t="s">
        <v>128</v>
      </c>
      <c r="L132" s="44"/>
      <c r="M132" s="225" t="s">
        <v>1</v>
      </c>
      <c r="N132" s="226" t="s">
        <v>39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0.44</v>
      </c>
      <c r="T132" s="228">
        <f>S132*H132</f>
        <v>3.6079999999999997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129</v>
      </c>
      <c r="AT132" s="229" t="s">
        <v>124</v>
      </c>
      <c r="AU132" s="229" t="s">
        <v>83</v>
      </c>
      <c r="AY132" s="17" t="s">
        <v>122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129</v>
      </c>
      <c r="BM132" s="229" t="s">
        <v>144</v>
      </c>
    </row>
    <row r="133" s="2" customFormat="1" ht="55.5" customHeight="1">
      <c r="A133" s="38"/>
      <c r="B133" s="39"/>
      <c r="C133" s="218" t="s">
        <v>129</v>
      </c>
      <c r="D133" s="218" t="s">
        <v>124</v>
      </c>
      <c r="E133" s="219" t="s">
        <v>146</v>
      </c>
      <c r="F133" s="220" t="s">
        <v>147</v>
      </c>
      <c r="G133" s="221" t="s">
        <v>127</v>
      </c>
      <c r="H133" s="222">
        <v>8.1999999999999993</v>
      </c>
      <c r="I133" s="223"/>
      <c r="J133" s="224">
        <f>ROUND(I133*H133,2)</f>
        <v>0</v>
      </c>
      <c r="K133" s="220" t="s">
        <v>128</v>
      </c>
      <c r="L133" s="44"/>
      <c r="M133" s="225" t="s">
        <v>1</v>
      </c>
      <c r="N133" s="226" t="s">
        <v>39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0.316</v>
      </c>
      <c r="T133" s="228">
        <f>S133*H133</f>
        <v>2.5911999999999997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129</v>
      </c>
      <c r="AT133" s="229" t="s">
        <v>124</v>
      </c>
      <c r="AU133" s="229" t="s">
        <v>83</v>
      </c>
      <c r="AY133" s="17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129</v>
      </c>
      <c r="BM133" s="229" t="s">
        <v>148</v>
      </c>
    </row>
    <row r="134" s="13" customFormat="1">
      <c r="A134" s="13"/>
      <c r="B134" s="231"/>
      <c r="C134" s="232"/>
      <c r="D134" s="233" t="s">
        <v>131</v>
      </c>
      <c r="E134" s="234" t="s">
        <v>1</v>
      </c>
      <c r="F134" s="235" t="s">
        <v>429</v>
      </c>
      <c r="G134" s="232"/>
      <c r="H134" s="236">
        <v>8.1999999999999993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131</v>
      </c>
      <c r="AU134" s="242" t="s">
        <v>83</v>
      </c>
      <c r="AV134" s="13" t="s">
        <v>83</v>
      </c>
      <c r="AW134" s="13" t="s">
        <v>31</v>
      </c>
      <c r="AX134" s="13" t="s">
        <v>81</v>
      </c>
      <c r="AY134" s="242" t="s">
        <v>122</v>
      </c>
    </row>
    <row r="135" s="2" customFormat="1">
      <c r="A135" s="38"/>
      <c r="B135" s="39"/>
      <c r="C135" s="218" t="s">
        <v>145</v>
      </c>
      <c r="D135" s="218" t="s">
        <v>124</v>
      </c>
      <c r="E135" s="219" t="s">
        <v>157</v>
      </c>
      <c r="F135" s="220" t="s">
        <v>158</v>
      </c>
      <c r="G135" s="221" t="s">
        <v>153</v>
      </c>
      <c r="H135" s="222">
        <v>40.5</v>
      </c>
      <c r="I135" s="223"/>
      <c r="J135" s="224">
        <f>ROUND(I135*H135,2)</f>
        <v>0</v>
      </c>
      <c r="K135" s="220" t="s">
        <v>128</v>
      </c>
      <c r="L135" s="44"/>
      <c r="M135" s="225" t="s">
        <v>1</v>
      </c>
      <c r="N135" s="226" t="s">
        <v>39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0.20499999999999999</v>
      </c>
      <c r="T135" s="228">
        <f>S135*H135</f>
        <v>8.3025000000000002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129</v>
      </c>
      <c r="AT135" s="229" t="s">
        <v>124</v>
      </c>
      <c r="AU135" s="229" t="s">
        <v>83</v>
      </c>
      <c r="AY135" s="17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129</v>
      </c>
      <c r="BM135" s="229" t="s">
        <v>159</v>
      </c>
    </row>
    <row r="136" s="13" customFormat="1">
      <c r="A136" s="13"/>
      <c r="B136" s="231"/>
      <c r="C136" s="232"/>
      <c r="D136" s="233" t="s">
        <v>131</v>
      </c>
      <c r="E136" s="234" t="s">
        <v>1</v>
      </c>
      <c r="F136" s="235" t="s">
        <v>430</v>
      </c>
      <c r="G136" s="232"/>
      <c r="H136" s="236">
        <v>40.5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83</v>
      </c>
      <c r="AV136" s="13" t="s">
        <v>83</v>
      </c>
      <c r="AW136" s="13" t="s">
        <v>31</v>
      </c>
      <c r="AX136" s="13" t="s">
        <v>81</v>
      </c>
      <c r="AY136" s="242" t="s">
        <v>122</v>
      </c>
    </row>
    <row r="137" s="2" customFormat="1" ht="44.25" customHeight="1">
      <c r="A137" s="38"/>
      <c r="B137" s="39"/>
      <c r="C137" s="218" t="s">
        <v>150</v>
      </c>
      <c r="D137" s="218" t="s">
        <v>124</v>
      </c>
      <c r="E137" s="219" t="s">
        <v>399</v>
      </c>
      <c r="F137" s="220" t="s">
        <v>400</v>
      </c>
      <c r="G137" s="221" t="s">
        <v>153</v>
      </c>
      <c r="H137" s="222">
        <v>29.5</v>
      </c>
      <c r="I137" s="223"/>
      <c r="J137" s="224">
        <f>ROUND(I137*H137,2)</f>
        <v>0</v>
      </c>
      <c r="K137" s="220" t="s">
        <v>128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0.040000000000000001</v>
      </c>
      <c r="T137" s="228">
        <f>S137*H137</f>
        <v>1.1799999999999999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129</v>
      </c>
      <c r="AT137" s="229" t="s">
        <v>124</v>
      </c>
      <c r="AU137" s="229" t="s">
        <v>83</v>
      </c>
      <c r="AY137" s="17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129</v>
      </c>
      <c r="BM137" s="229" t="s">
        <v>401</v>
      </c>
    </row>
    <row r="138" s="13" customFormat="1">
      <c r="A138" s="13"/>
      <c r="B138" s="231"/>
      <c r="C138" s="232"/>
      <c r="D138" s="233" t="s">
        <v>131</v>
      </c>
      <c r="E138" s="234" t="s">
        <v>1</v>
      </c>
      <c r="F138" s="235" t="s">
        <v>431</v>
      </c>
      <c r="G138" s="232"/>
      <c r="H138" s="236">
        <v>29.5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131</v>
      </c>
      <c r="AU138" s="242" t="s">
        <v>83</v>
      </c>
      <c r="AV138" s="13" t="s">
        <v>83</v>
      </c>
      <c r="AW138" s="13" t="s">
        <v>31</v>
      </c>
      <c r="AX138" s="13" t="s">
        <v>81</v>
      </c>
      <c r="AY138" s="242" t="s">
        <v>122</v>
      </c>
    </row>
    <row r="139" s="2" customFormat="1">
      <c r="A139" s="38"/>
      <c r="B139" s="39"/>
      <c r="C139" s="218" t="s">
        <v>156</v>
      </c>
      <c r="D139" s="218" t="s">
        <v>124</v>
      </c>
      <c r="E139" s="219" t="s">
        <v>162</v>
      </c>
      <c r="F139" s="220" t="s">
        <v>163</v>
      </c>
      <c r="G139" s="221" t="s">
        <v>164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39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129</v>
      </c>
      <c r="AT139" s="229" t="s">
        <v>124</v>
      </c>
      <c r="AU139" s="229" t="s">
        <v>83</v>
      </c>
      <c r="AY139" s="17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129</v>
      </c>
      <c r="BM139" s="229" t="s">
        <v>165</v>
      </c>
    </row>
    <row r="140" s="2" customFormat="1">
      <c r="A140" s="38"/>
      <c r="B140" s="39"/>
      <c r="C140" s="218" t="s">
        <v>161</v>
      </c>
      <c r="D140" s="218" t="s">
        <v>124</v>
      </c>
      <c r="E140" s="219" t="s">
        <v>181</v>
      </c>
      <c r="F140" s="220" t="s">
        <v>182</v>
      </c>
      <c r="G140" s="221" t="s">
        <v>174</v>
      </c>
      <c r="H140" s="222">
        <v>2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39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129</v>
      </c>
      <c r="AT140" s="229" t="s">
        <v>124</v>
      </c>
      <c r="AU140" s="229" t="s">
        <v>83</v>
      </c>
      <c r="AY140" s="17" t="s">
        <v>122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129</v>
      </c>
      <c r="BM140" s="229" t="s">
        <v>432</v>
      </c>
    </row>
    <row r="141" s="2" customFormat="1">
      <c r="A141" s="38"/>
      <c r="B141" s="39"/>
      <c r="C141" s="218" t="s">
        <v>166</v>
      </c>
      <c r="D141" s="218" t="s">
        <v>124</v>
      </c>
      <c r="E141" s="219" t="s">
        <v>433</v>
      </c>
      <c r="F141" s="220" t="s">
        <v>434</v>
      </c>
      <c r="G141" s="221" t="s">
        <v>127</v>
      </c>
      <c r="H141" s="222">
        <v>4.4000000000000004</v>
      </c>
      <c r="I141" s="223"/>
      <c r="J141" s="224">
        <f>ROUND(I141*H141,2)</f>
        <v>0</v>
      </c>
      <c r="K141" s="220" t="s">
        <v>128</v>
      </c>
      <c r="L141" s="44"/>
      <c r="M141" s="225" t="s">
        <v>1</v>
      </c>
      <c r="N141" s="226" t="s">
        <v>39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129</v>
      </c>
      <c r="AT141" s="229" t="s">
        <v>124</v>
      </c>
      <c r="AU141" s="229" t="s">
        <v>83</v>
      </c>
      <c r="AY141" s="17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129</v>
      </c>
      <c r="BM141" s="229" t="s">
        <v>435</v>
      </c>
    </row>
    <row r="142" s="13" customFormat="1">
      <c r="A142" s="13"/>
      <c r="B142" s="231"/>
      <c r="C142" s="232"/>
      <c r="D142" s="233" t="s">
        <v>131</v>
      </c>
      <c r="E142" s="234" t="s">
        <v>1</v>
      </c>
      <c r="F142" s="235" t="s">
        <v>436</v>
      </c>
      <c r="G142" s="232"/>
      <c r="H142" s="236">
        <v>4.4000000000000004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131</v>
      </c>
      <c r="AU142" s="242" t="s">
        <v>83</v>
      </c>
      <c r="AV142" s="13" t="s">
        <v>83</v>
      </c>
      <c r="AW142" s="13" t="s">
        <v>31</v>
      </c>
      <c r="AX142" s="13" t="s">
        <v>81</v>
      </c>
      <c r="AY142" s="242" t="s">
        <v>122</v>
      </c>
    </row>
    <row r="143" s="2" customFormat="1">
      <c r="A143" s="38"/>
      <c r="B143" s="39"/>
      <c r="C143" s="218" t="s">
        <v>171</v>
      </c>
      <c r="D143" s="218" t="s">
        <v>124</v>
      </c>
      <c r="E143" s="219" t="s">
        <v>437</v>
      </c>
      <c r="F143" s="220" t="s">
        <v>438</v>
      </c>
      <c r="G143" s="221" t="s">
        <v>310</v>
      </c>
      <c r="H143" s="222">
        <v>0.66000000000000003</v>
      </c>
      <c r="I143" s="223"/>
      <c r="J143" s="224">
        <f>ROUND(I143*H143,2)</f>
        <v>0</v>
      </c>
      <c r="K143" s="220" t="s">
        <v>128</v>
      </c>
      <c r="L143" s="44"/>
      <c r="M143" s="225" t="s">
        <v>1</v>
      </c>
      <c r="N143" s="226" t="s">
        <v>39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129</v>
      </c>
      <c r="AT143" s="229" t="s">
        <v>124</v>
      </c>
      <c r="AU143" s="229" t="s">
        <v>83</v>
      </c>
      <c r="AY143" s="17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129</v>
      </c>
      <c r="BM143" s="229" t="s">
        <v>439</v>
      </c>
    </row>
    <row r="144" s="13" customFormat="1">
      <c r="A144" s="13"/>
      <c r="B144" s="231"/>
      <c r="C144" s="232"/>
      <c r="D144" s="233" t="s">
        <v>131</v>
      </c>
      <c r="E144" s="234" t="s">
        <v>1</v>
      </c>
      <c r="F144" s="235" t="s">
        <v>440</v>
      </c>
      <c r="G144" s="232"/>
      <c r="H144" s="236">
        <v>0.66000000000000003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131</v>
      </c>
      <c r="AU144" s="242" t="s">
        <v>83</v>
      </c>
      <c r="AV144" s="13" t="s">
        <v>83</v>
      </c>
      <c r="AW144" s="13" t="s">
        <v>31</v>
      </c>
      <c r="AX144" s="13" t="s">
        <v>81</v>
      </c>
      <c r="AY144" s="242" t="s">
        <v>122</v>
      </c>
    </row>
    <row r="145" s="2" customFormat="1">
      <c r="A145" s="38"/>
      <c r="B145" s="39"/>
      <c r="C145" s="218" t="s">
        <v>176</v>
      </c>
      <c r="D145" s="218" t="s">
        <v>124</v>
      </c>
      <c r="E145" s="219" t="s">
        <v>441</v>
      </c>
      <c r="F145" s="220" t="s">
        <v>442</v>
      </c>
      <c r="G145" s="221" t="s">
        <v>310</v>
      </c>
      <c r="H145" s="222">
        <v>0.88</v>
      </c>
      <c r="I145" s="223"/>
      <c r="J145" s="224">
        <f>ROUND(I145*H145,2)</f>
        <v>0</v>
      </c>
      <c r="K145" s="220" t="s">
        <v>128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129</v>
      </c>
      <c r="AT145" s="229" t="s">
        <v>124</v>
      </c>
      <c r="AU145" s="229" t="s">
        <v>83</v>
      </c>
      <c r="AY145" s="17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129</v>
      </c>
      <c r="BM145" s="229" t="s">
        <v>443</v>
      </c>
    </row>
    <row r="146" s="15" customFormat="1">
      <c r="A146" s="15"/>
      <c r="B146" s="254"/>
      <c r="C146" s="255"/>
      <c r="D146" s="233" t="s">
        <v>131</v>
      </c>
      <c r="E146" s="256" t="s">
        <v>1</v>
      </c>
      <c r="F146" s="257" t="s">
        <v>444</v>
      </c>
      <c r="G146" s="255"/>
      <c r="H146" s="256" t="s">
        <v>1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131</v>
      </c>
      <c r="AU146" s="263" t="s">
        <v>83</v>
      </c>
      <c r="AV146" s="15" t="s">
        <v>81</v>
      </c>
      <c r="AW146" s="15" t="s">
        <v>31</v>
      </c>
      <c r="AX146" s="15" t="s">
        <v>74</v>
      </c>
      <c r="AY146" s="263" t="s">
        <v>122</v>
      </c>
    </row>
    <row r="147" s="13" customFormat="1">
      <c r="A147" s="13"/>
      <c r="B147" s="231"/>
      <c r="C147" s="232"/>
      <c r="D147" s="233" t="s">
        <v>131</v>
      </c>
      <c r="E147" s="234" t="s">
        <v>1</v>
      </c>
      <c r="F147" s="235" t="s">
        <v>445</v>
      </c>
      <c r="G147" s="232"/>
      <c r="H147" s="236">
        <v>0.88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131</v>
      </c>
      <c r="AU147" s="242" t="s">
        <v>83</v>
      </c>
      <c r="AV147" s="13" t="s">
        <v>83</v>
      </c>
      <c r="AW147" s="13" t="s">
        <v>31</v>
      </c>
      <c r="AX147" s="13" t="s">
        <v>81</v>
      </c>
      <c r="AY147" s="242" t="s">
        <v>122</v>
      </c>
    </row>
    <row r="148" s="2" customFormat="1">
      <c r="A148" s="38"/>
      <c r="B148" s="39"/>
      <c r="C148" s="218" t="s">
        <v>180</v>
      </c>
      <c r="D148" s="218" t="s">
        <v>124</v>
      </c>
      <c r="E148" s="219" t="s">
        <v>446</v>
      </c>
      <c r="F148" s="220" t="s">
        <v>447</v>
      </c>
      <c r="G148" s="221" t="s">
        <v>310</v>
      </c>
      <c r="H148" s="222">
        <v>0.66000000000000003</v>
      </c>
      <c r="I148" s="223"/>
      <c r="J148" s="224">
        <f>ROUND(I148*H148,2)</f>
        <v>0</v>
      </c>
      <c r="K148" s="220" t="s">
        <v>128</v>
      </c>
      <c r="L148" s="44"/>
      <c r="M148" s="225" t="s">
        <v>1</v>
      </c>
      <c r="N148" s="22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129</v>
      </c>
      <c r="AT148" s="229" t="s">
        <v>124</v>
      </c>
      <c r="AU148" s="229" t="s">
        <v>83</v>
      </c>
      <c r="AY148" s="17" t="s">
        <v>122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129</v>
      </c>
      <c r="BM148" s="229" t="s">
        <v>448</v>
      </c>
    </row>
    <row r="149" s="2" customFormat="1" ht="44.25" customHeight="1">
      <c r="A149" s="38"/>
      <c r="B149" s="39"/>
      <c r="C149" s="218" t="s">
        <v>184</v>
      </c>
      <c r="D149" s="218" t="s">
        <v>124</v>
      </c>
      <c r="E149" s="219" t="s">
        <v>449</v>
      </c>
      <c r="F149" s="220" t="s">
        <v>350</v>
      </c>
      <c r="G149" s="221" t="s">
        <v>335</v>
      </c>
      <c r="H149" s="222">
        <v>1.0560000000000001</v>
      </c>
      <c r="I149" s="223"/>
      <c r="J149" s="224">
        <f>ROUND(I149*H149,2)</f>
        <v>0</v>
      </c>
      <c r="K149" s="220" t="s">
        <v>128</v>
      </c>
      <c r="L149" s="44"/>
      <c r="M149" s="225" t="s">
        <v>1</v>
      </c>
      <c r="N149" s="226" t="s">
        <v>39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129</v>
      </c>
      <c r="AT149" s="229" t="s">
        <v>124</v>
      </c>
      <c r="AU149" s="229" t="s">
        <v>83</v>
      </c>
      <c r="AY149" s="17" t="s">
        <v>122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129</v>
      </c>
      <c r="BM149" s="229" t="s">
        <v>450</v>
      </c>
    </row>
    <row r="150" s="13" customFormat="1">
      <c r="A150" s="13"/>
      <c r="B150" s="231"/>
      <c r="C150" s="232"/>
      <c r="D150" s="233" t="s">
        <v>131</v>
      </c>
      <c r="E150" s="232"/>
      <c r="F150" s="235" t="s">
        <v>451</v>
      </c>
      <c r="G150" s="232"/>
      <c r="H150" s="236">
        <v>1.0560000000000001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131</v>
      </c>
      <c r="AU150" s="242" t="s">
        <v>83</v>
      </c>
      <c r="AV150" s="13" t="s">
        <v>83</v>
      </c>
      <c r="AW150" s="13" t="s">
        <v>4</v>
      </c>
      <c r="AX150" s="13" t="s">
        <v>81</v>
      </c>
      <c r="AY150" s="242" t="s">
        <v>122</v>
      </c>
    </row>
    <row r="151" s="2" customFormat="1">
      <c r="A151" s="38"/>
      <c r="B151" s="39"/>
      <c r="C151" s="218" t="s">
        <v>188</v>
      </c>
      <c r="D151" s="218" t="s">
        <v>124</v>
      </c>
      <c r="E151" s="219" t="s">
        <v>452</v>
      </c>
      <c r="F151" s="220" t="s">
        <v>453</v>
      </c>
      <c r="G151" s="221" t="s">
        <v>310</v>
      </c>
      <c r="H151" s="222">
        <v>0.88</v>
      </c>
      <c r="I151" s="223"/>
      <c r="J151" s="224">
        <f>ROUND(I151*H151,2)</f>
        <v>0</v>
      </c>
      <c r="K151" s="220" t="s">
        <v>128</v>
      </c>
      <c r="L151" s="44"/>
      <c r="M151" s="225" t="s">
        <v>1</v>
      </c>
      <c r="N151" s="226" t="s">
        <v>39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129</v>
      </c>
      <c r="AT151" s="229" t="s">
        <v>124</v>
      </c>
      <c r="AU151" s="229" t="s">
        <v>83</v>
      </c>
      <c r="AY151" s="17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129</v>
      </c>
      <c r="BM151" s="229" t="s">
        <v>454</v>
      </c>
    </row>
    <row r="152" s="15" customFormat="1">
      <c r="A152" s="15"/>
      <c r="B152" s="254"/>
      <c r="C152" s="255"/>
      <c r="D152" s="233" t="s">
        <v>131</v>
      </c>
      <c r="E152" s="256" t="s">
        <v>1</v>
      </c>
      <c r="F152" s="257" t="s">
        <v>455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131</v>
      </c>
      <c r="AU152" s="263" t="s">
        <v>83</v>
      </c>
      <c r="AV152" s="15" t="s">
        <v>81</v>
      </c>
      <c r="AW152" s="15" t="s">
        <v>31</v>
      </c>
      <c r="AX152" s="15" t="s">
        <v>74</v>
      </c>
      <c r="AY152" s="263" t="s">
        <v>122</v>
      </c>
    </row>
    <row r="153" s="13" customFormat="1">
      <c r="A153" s="13"/>
      <c r="B153" s="231"/>
      <c r="C153" s="232"/>
      <c r="D153" s="233" t="s">
        <v>131</v>
      </c>
      <c r="E153" s="234" t="s">
        <v>1</v>
      </c>
      <c r="F153" s="235" t="s">
        <v>456</v>
      </c>
      <c r="G153" s="232"/>
      <c r="H153" s="236">
        <v>0.88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131</v>
      </c>
      <c r="AU153" s="242" t="s">
        <v>83</v>
      </c>
      <c r="AV153" s="13" t="s">
        <v>83</v>
      </c>
      <c r="AW153" s="13" t="s">
        <v>31</v>
      </c>
      <c r="AX153" s="13" t="s">
        <v>81</v>
      </c>
      <c r="AY153" s="242" t="s">
        <v>122</v>
      </c>
    </row>
    <row r="154" s="2" customFormat="1">
      <c r="A154" s="38"/>
      <c r="B154" s="39"/>
      <c r="C154" s="218" t="s">
        <v>8</v>
      </c>
      <c r="D154" s="218" t="s">
        <v>124</v>
      </c>
      <c r="E154" s="219" t="s">
        <v>457</v>
      </c>
      <c r="F154" s="220" t="s">
        <v>458</v>
      </c>
      <c r="G154" s="221" t="s">
        <v>310</v>
      </c>
      <c r="H154" s="222">
        <v>0.66000000000000003</v>
      </c>
      <c r="I154" s="223"/>
      <c r="J154" s="224">
        <f>ROUND(I154*H154,2)</f>
        <v>0</v>
      </c>
      <c r="K154" s="220" t="s">
        <v>128</v>
      </c>
      <c r="L154" s="44"/>
      <c r="M154" s="225" t="s">
        <v>1</v>
      </c>
      <c r="N154" s="226" t="s">
        <v>39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129</v>
      </c>
      <c r="AT154" s="229" t="s">
        <v>124</v>
      </c>
      <c r="AU154" s="229" t="s">
        <v>83</v>
      </c>
      <c r="AY154" s="17" t="s">
        <v>122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129</v>
      </c>
      <c r="BM154" s="229" t="s">
        <v>459</v>
      </c>
    </row>
    <row r="155" s="2" customFormat="1">
      <c r="A155" s="38"/>
      <c r="B155" s="39"/>
      <c r="C155" s="218" t="s">
        <v>201</v>
      </c>
      <c r="D155" s="218" t="s">
        <v>124</v>
      </c>
      <c r="E155" s="219" t="s">
        <v>185</v>
      </c>
      <c r="F155" s="220" t="s">
        <v>186</v>
      </c>
      <c r="G155" s="221" t="s">
        <v>153</v>
      </c>
      <c r="H155" s="222">
        <v>27.5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39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129</v>
      </c>
      <c r="AT155" s="229" t="s">
        <v>124</v>
      </c>
      <c r="AU155" s="229" t="s">
        <v>83</v>
      </c>
      <c r="AY155" s="17" t="s">
        <v>122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129</v>
      </c>
      <c r="BM155" s="229" t="s">
        <v>187</v>
      </c>
    </row>
    <row r="156" s="13" customFormat="1">
      <c r="A156" s="13"/>
      <c r="B156" s="231"/>
      <c r="C156" s="232"/>
      <c r="D156" s="233" t="s">
        <v>131</v>
      </c>
      <c r="E156" s="234" t="s">
        <v>1</v>
      </c>
      <c r="F156" s="235" t="s">
        <v>460</v>
      </c>
      <c r="G156" s="232"/>
      <c r="H156" s="236">
        <v>27.5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131</v>
      </c>
      <c r="AU156" s="242" t="s">
        <v>83</v>
      </c>
      <c r="AV156" s="13" t="s">
        <v>83</v>
      </c>
      <c r="AW156" s="13" t="s">
        <v>31</v>
      </c>
      <c r="AX156" s="13" t="s">
        <v>81</v>
      </c>
      <c r="AY156" s="242" t="s">
        <v>122</v>
      </c>
    </row>
    <row r="157" s="2" customFormat="1" ht="33" customHeight="1">
      <c r="A157" s="38"/>
      <c r="B157" s="39"/>
      <c r="C157" s="218" t="s">
        <v>206</v>
      </c>
      <c r="D157" s="218" t="s">
        <v>124</v>
      </c>
      <c r="E157" s="219" t="s">
        <v>189</v>
      </c>
      <c r="F157" s="220" t="s">
        <v>190</v>
      </c>
      <c r="G157" s="221" t="s">
        <v>127</v>
      </c>
      <c r="H157" s="222">
        <v>82.349999999999994</v>
      </c>
      <c r="I157" s="223"/>
      <c r="J157" s="224">
        <f>ROUND(I157*H157,2)</f>
        <v>0</v>
      </c>
      <c r="K157" s="220" t="s">
        <v>128</v>
      </c>
      <c r="L157" s="44"/>
      <c r="M157" s="225" t="s">
        <v>1</v>
      </c>
      <c r="N157" s="226" t="s">
        <v>39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129</v>
      </c>
      <c r="AT157" s="229" t="s">
        <v>124</v>
      </c>
      <c r="AU157" s="229" t="s">
        <v>83</v>
      </c>
      <c r="AY157" s="17" t="s">
        <v>122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129</v>
      </c>
      <c r="BM157" s="229" t="s">
        <v>191</v>
      </c>
    </row>
    <row r="158" s="13" customFormat="1">
      <c r="A158" s="13"/>
      <c r="B158" s="231"/>
      <c r="C158" s="232"/>
      <c r="D158" s="233" t="s">
        <v>131</v>
      </c>
      <c r="E158" s="234" t="s">
        <v>1</v>
      </c>
      <c r="F158" s="235" t="s">
        <v>461</v>
      </c>
      <c r="G158" s="232"/>
      <c r="H158" s="236">
        <v>68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131</v>
      </c>
      <c r="AU158" s="242" t="s">
        <v>83</v>
      </c>
      <c r="AV158" s="13" t="s">
        <v>83</v>
      </c>
      <c r="AW158" s="13" t="s">
        <v>31</v>
      </c>
      <c r="AX158" s="13" t="s">
        <v>74</v>
      </c>
      <c r="AY158" s="242" t="s">
        <v>122</v>
      </c>
    </row>
    <row r="159" s="13" customFormat="1">
      <c r="A159" s="13"/>
      <c r="B159" s="231"/>
      <c r="C159" s="232"/>
      <c r="D159" s="233" t="s">
        <v>131</v>
      </c>
      <c r="E159" s="234" t="s">
        <v>1</v>
      </c>
      <c r="F159" s="235" t="s">
        <v>462</v>
      </c>
      <c r="G159" s="232"/>
      <c r="H159" s="236">
        <v>6.1500000000000004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131</v>
      </c>
      <c r="AU159" s="242" t="s">
        <v>83</v>
      </c>
      <c r="AV159" s="13" t="s">
        <v>83</v>
      </c>
      <c r="AW159" s="13" t="s">
        <v>31</v>
      </c>
      <c r="AX159" s="13" t="s">
        <v>74</v>
      </c>
      <c r="AY159" s="242" t="s">
        <v>122</v>
      </c>
    </row>
    <row r="160" s="13" customFormat="1">
      <c r="A160" s="13"/>
      <c r="B160" s="231"/>
      <c r="C160" s="232"/>
      <c r="D160" s="233" t="s">
        <v>131</v>
      </c>
      <c r="E160" s="234" t="s">
        <v>1</v>
      </c>
      <c r="F160" s="235" t="s">
        <v>463</v>
      </c>
      <c r="G160" s="232"/>
      <c r="H160" s="236">
        <v>8.1999999999999993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131</v>
      </c>
      <c r="AU160" s="242" t="s">
        <v>83</v>
      </c>
      <c r="AV160" s="13" t="s">
        <v>83</v>
      </c>
      <c r="AW160" s="13" t="s">
        <v>31</v>
      </c>
      <c r="AX160" s="13" t="s">
        <v>74</v>
      </c>
      <c r="AY160" s="242" t="s">
        <v>122</v>
      </c>
    </row>
    <row r="161" s="14" customFormat="1">
      <c r="A161" s="14"/>
      <c r="B161" s="243"/>
      <c r="C161" s="244"/>
      <c r="D161" s="233" t="s">
        <v>131</v>
      </c>
      <c r="E161" s="245" t="s">
        <v>1</v>
      </c>
      <c r="F161" s="246" t="s">
        <v>196</v>
      </c>
      <c r="G161" s="244"/>
      <c r="H161" s="247">
        <v>82.350000000000009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131</v>
      </c>
      <c r="AU161" s="253" t="s">
        <v>83</v>
      </c>
      <c r="AV161" s="14" t="s">
        <v>129</v>
      </c>
      <c r="AW161" s="14" t="s">
        <v>31</v>
      </c>
      <c r="AX161" s="14" t="s">
        <v>81</v>
      </c>
      <c r="AY161" s="253" t="s">
        <v>122</v>
      </c>
    </row>
    <row r="162" s="12" customFormat="1" ht="22.8" customHeight="1">
      <c r="A162" s="12"/>
      <c r="B162" s="202"/>
      <c r="C162" s="203"/>
      <c r="D162" s="204" t="s">
        <v>73</v>
      </c>
      <c r="E162" s="216" t="s">
        <v>145</v>
      </c>
      <c r="F162" s="216" t="s">
        <v>197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SUM(P163:P181)</f>
        <v>0</v>
      </c>
      <c r="Q162" s="210"/>
      <c r="R162" s="211">
        <f>SUM(R163:R181)</f>
        <v>56.213379999999994</v>
      </c>
      <c r="S162" s="210"/>
      <c r="T162" s="212">
        <f>SUM(T163:T181)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81</v>
      </c>
      <c r="AT162" s="214" t="s">
        <v>73</v>
      </c>
      <c r="AU162" s="214" t="s">
        <v>81</v>
      </c>
      <c r="AY162" s="213" t="s">
        <v>122</v>
      </c>
      <c r="BK162" s="215">
        <f>SUM(BK163:BK181)</f>
        <v>0</v>
      </c>
    </row>
    <row r="163" s="2" customFormat="1">
      <c r="A163" s="38"/>
      <c r="B163" s="39"/>
      <c r="C163" s="218" t="s">
        <v>211</v>
      </c>
      <c r="D163" s="218" t="s">
        <v>124</v>
      </c>
      <c r="E163" s="219" t="s">
        <v>198</v>
      </c>
      <c r="F163" s="220" t="s">
        <v>199</v>
      </c>
      <c r="G163" s="221" t="s">
        <v>127</v>
      </c>
      <c r="H163" s="222">
        <v>8.1999999999999993</v>
      </c>
      <c r="I163" s="223"/>
      <c r="J163" s="224">
        <f>ROUND(I163*H163,2)</f>
        <v>0</v>
      </c>
      <c r="K163" s="220" t="s">
        <v>128</v>
      </c>
      <c r="L163" s="44"/>
      <c r="M163" s="225" t="s">
        <v>1</v>
      </c>
      <c r="N163" s="226" t="s">
        <v>39</v>
      </c>
      <c r="O163" s="91"/>
      <c r="P163" s="227">
        <f>O163*H163</f>
        <v>0</v>
      </c>
      <c r="Q163" s="227">
        <v>0.19900000000000001</v>
      </c>
      <c r="R163" s="227">
        <f>Q163*H163</f>
        <v>1.6317999999999999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129</v>
      </c>
      <c r="AT163" s="229" t="s">
        <v>124</v>
      </c>
      <c r="AU163" s="229" t="s">
        <v>83</v>
      </c>
      <c r="AY163" s="17" t="s">
        <v>122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129</v>
      </c>
      <c r="BM163" s="229" t="s">
        <v>200</v>
      </c>
    </row>
    <row r="164" s="13" customFormat="1">
      <c r="A164" s="13"/>
      <c r="B164" s="231"/>
      <c r="C164" s="232"/>
      <c r="D164" s="233" t="s">
        <v>131</v>
      </c>
      <c r="E164" s="234" t="s">
        <v>1</v>
      </c>
      <c r="F164" s="235" t="s">
        <v>463</v>
      </c>
      <c r="G164" s="232"/>
      <c r="H164" s="236">
        <v>8.1999999999999993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131</v>
      </c>
      <c r="AU164" s="242" t="s">
        <v>83</v>
      </c>
      <c r="AV164" s="13" t="s">
        <v>83</v>
      </c>
      <c r="AW164" s="13" t="s">
        <v>31</v>
      </c>
      <c r="AX164" s="13" t="s">
        <v>81</v>
      </c>
      <c r="AY164" s="242" t="s">
        <v>122</v>
      </c>
    </row>
    <row r="165" s="2" customFormat="1">
      <c r="A165" s="38"/>
      <c r="B165" s="39"/>
      <c r="C165" s="218" t="s">
        <v>216</v>
      </c>
      <c r="D165" s="218" t="s">
        <v>124</v>
      </c>
      <c r="E165" s="219" t="s">
        <v>202</v>
      </c>
      <c r="F165" s="220" t="s">
        <v>203</v>
      </c>
      <c r="G165" s="221" t="s">
        <v>127</v>
      </c>
      <c r="H165" s="222">
        <v>76.200000000000003</v>
      </c>
      <c r="I165" s="223"/>
      <c r="J165" s="224">
        <f>ROUND(I165*H165,2)</f>
        <v>0</v>
      </c>
      <c r="K165" s="220" t="s">
        <v>128</v>
      </c>
      <c r="L165" s="44"/>
      <c r="M165" s="225" t="s">
        <v>1</v>
      </c>
      <c r="N165" s="226" t="s">
        <v>39</v>
      </c>
      <c r="O165" s="91"/>
      <c r="P165" s="227">
        <f>O165*H165</f>
        <v>0</v>
      </c>
      <c r="Q165" s="227">
        <v>0.29699999999999999</v>
      </c>
      <c r="R165" s="227">
        <f>Q165*H165</f>
        <v>22.631399999999999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129</v>
      </c>
      <c r="AT165" s="229" t="s">
        <v>124</v>
      </c>
      <c r="AU165" s="229" t="s">
        <v>83</v>
      </c>
      <c r="AY165" s="17" t="s">
        <v>122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129</v>
      </c>
      <c r="BM165" s="229" t="s">
        <v>204</v>
      </c>
    </row>
    <row r="166" s="13" customFormat="1">
      <c r="A166" s="13"/>
      <c r="B166" s="231"/>
      <c r="C166" s="232"/>
      <c r="D166" s="233" t="s">
        <v>131</v>
      </c>
      <c r="E166" s="234" t="s">
        <v>1</v>
      </c>
      <c r="F166" s="235" t="s">
        <v>461</v>
      </c>
      <c r="G166" s="232"/>
      <c r="H166" s="236">
        <v>68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131</v>
      </c>
      <c r="AU166" s="242" t="s">
        <v>83</v>
      </c>
      <c r="AV166" s="13" t="s">
        <v>83</v>
      </c>
      <c r="AW166" s="13" t="s">
        <v>31</v>
      </c>
      <c r="AX166" s="13" t="s">
        <v>74</v>
      </c>
      <c r="AY166" s="242" t="s">
        <v>122</v>
      </c>
    </row>
    <row r="167" s="13" customFormat="1">
      <c r="A167" s="13"/>
      <c r="B167" s="231"/>
      <c r="C167" s="232"/>
      <c r="D167" s="233" t="s">
        <v>131</v>
      </c>
      <c r="E167" s="234" t="s">
        <v>1</v>
      </c>
      <c r="F167" s="235" t="s">
        <v>463</v>
      </c>
      <c r="G167" s="232"/>
      <c r="H167" s="236">
        <v>8.1999999999999993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131</v>
      </c>
      <c r="AU167" s="242" t="s">
        <v>83</v>
      </c>
      <c r="AV167" s="13" t="s">
        <v>83</v>
      </c>
      <c r="AW167" s="13" t="s">
        <v>31</v>
      </c>
      <c r="AX167" s="13" t="s">
        <v>74</v>
      </c>
      <c r="AY167" s="242" t="s">
        <v>122</v>
      </c>
    </row>
    <row r="168" s="14" customFormat="1">
      <c r="A168" s="14"/>
      <c r="B168" s="243"/>
      <c r="C168" s="244"/>
      <c r="D168" s="233" t="s">
        <v>131</v>
      </c>
      <c r="E168" s="245" t="s">
        <v>1</v>
      </c>
      <c r="F168" s="246" t="s">
        <v>196</v>
      </c>
      <c r="G168" s="244"/>
      <c r="H168" s="247">
        <v>76.200000000000003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131</v>
      </c>
      <c r="AU168" s="253" t="s">
        <v>83</v>
      </c>
      <c r="AV168" s="14" t="s">
        <v>129</v>
      </c>
      <c r="AW168" s="14" t="s">
        <v>31</v>
      </c>
      <c r="AX168" s="14" t="s">
        <v>81</v>
      </c>
      <c r="AY168" s="253" t="s">
        <v>122</v>
      </c>
    </row>
    <row r="169" s="2" customFormat="1">
      <c r="A169" s="38"/>
      <c r="B169" s="39"/>
      <c r="C169" s="218" t="s">
        <v>221</v>
      </c>
      <c r="D169" s="218" t="s">
        <v>124</v>
      </c>
      <c r="E169" s="219" t="s">
        <v>212</v>
      </c>
      <c r="F169" s="220" t="s">
        <v>213</v>
      </c>
      <c r="G169" s="221" t="s">
        <v>127</v>
      </c>
      <c r="H169" s="222">
        <v>68</v>
      </c>
      <c r="I169" s="223"/>
      <c r="J169" s="224">
        <f>ROUND(I169*H169,2)</f>
        <v>0</v>
      </c>
      <c r="K169" s="220" t="s">
        <v>128</v>
      </c>
      <c r="L169" s="44"/>
      <c r="M169" s="225" t="s">
        <v>1</v>
      </c>
      <c r="N169" s="226" t="s">
        <v>39</v>
      </c>
      <c r="O169" s="91"/>
      <c r="P169" s="227">
        <f>O169*H169</f>
        <v>0</v>
      </c>
      <c r="Q169" s="227">
        <v>0.23000000000000001</v>
      </c>
      <c r="R169" s="227">
        <f>Q169*H169</f>
        <v>15.640000000000001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129</v>
      </c>
      <c r="AT169" s="229" t="s">
        <v>124</v>
      </c>
      <c r="AU169" s="229" t="s">
        <v>83</v>
      </c>
      <c r="AY169" s="17" t="s">
        <v>122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81</v>
      </c>
      <c r="BK169" s="230">
        <f>ROUND(I169*H169,2)</f>
        <v>0</v>
      </c>
      <c r="BL169" s="17" t="s">
        <v>129</v>
      </c>
      <c r="BM169" s="229" t="s">
        <v>464</v>
      </c>
    </row>
    <row r="170" s="15" customFormat="1">
      <c r="A170" s="15"/>
      <c r="B170" s="254"/>
      <c r="C170" s="255"/>
      <c r="D170" s="233" t="s">
        <v>131</v>
      </c>
      <c r="E170" s="256" t="s">
        <v>1</v>
      </c>
      <c r="F170" s="257" t="s">
        <v>215</v>
      </c>
      <c r="G170" s="255"/>
      <c r="H170" s="256" t="s">
        <v>1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131</v>
      </c>
      <c r="AU170" s="263" t="s">
        <v>83</v>
      </c>
      <c r="AV170" s="15" t="s">
        <v>81</v>
      </c>
      <c r="AW170" s="15" t="s">
        <v>31</v>
      </c>
      <c r="AX170" s="15" t="s">
        <v>74</v>
      </c>
      <c r="AY170" s="263" t="s">
        <v>122</v>
      </c>
    </row>
    <row r="171" s="13" customFormat="1">
      <c r="A171" s="13"/>
      <c r="B171" s="231"/>
      <c r="C171" s="232"/>
      <c r="D171" s="233" t="s">
        <v>131</v>
      </c>
      <c r="E171" s="234" t="s">
        <v>1</v>
      </c>
      <c r="F171" s="235" t="s">
        <v>465</v>
      </c>
      <c r="G171" s="232"/>
      <c r="H171" s="236">
        <v>68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131</v>
      </c>
      <c r="AU171" s="242" t="s">
        <v>83</v>
      </c>
      <c r="AV171" s="13" t="s">
        <v>83</v>
      </c>
      <c r="AW171" s="13" t="s">
        <v>31</v>
      </c>
      <c r="AX171" s="13" t="s">
        <v>81</v>
      </c>
      <c r="AY171" s="242" t="s">
        <v>122</v>
      </c>
    </row>
    <row r="172" s="2" customFormat="1" ht="33" customHeight="1">
      <c r="A172" s="38"/>
      <c r="B172" s="39"/>
      <c r="C172" s="218" t="s">
        <v>7</v>
      </c>
      <c r="D172" s="218" t="s">
        <v>124</v>
      </c>
      <c r="E172" s="219" t="s">
        <v>217</v>
      </c>
      <c r="F172" s="220" t="s">
        <v>218</v>
      </c>
      <c r="G172" s="221" t="s">
        <v>127</v>
      </c>
      <c r="H172" s="222">
        <v>8.1999999999999993</v>
      </c>
      <c r="I172" s="223"/>
      <c r="J172" s="224">
        <f>ROUND(I172*H172,2)</f>
        <v>0</v>
      </c>
      <c r="K172" s="220" t="s">
        <v>128</v>
      </c>
      <c r="L172" s="44"/>
      <c r="M172" s="225" t="s">
        <v>1</v>
      </c>
      <c r="N172" s="226" t="s">
        <v>39</v>
      </c>
      <c r="O172" s="91"/>
      <c r="P172" s="227">
        <f>O172*H172</f>
        <v>0</v>
      </c>
      <c r="Q172" s="227">
        <v>0.32400000000000001</v>
      </c>
      <c r="R172" s="227">
        <f>Q172*H172</f>
        <v>2.6568000000000001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129</v>
      </c>
      <c r="AT172" s="229" t="s">
        <v>124</v>
      </c>
      <c r="AU172" s="229" t="s">
        <v>83</v>
      </c>
      <c r="AY172" s="17" t="s">
        <v>122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129</v>
      </c>
      <c r="BM172" s="229" t="s">
        <v>219</v>
      </c>
    </row>
    <row r="173" s="13" customFormat="1">
      <c r="A173" s="13"/>
      <c r="B173" s="231"/>
      <c r="C173" s="232"/>
      <c r="D173" s="233" t="s">
        <v>131</v>
      </c>
      <c r="E173" s="234" t="s">
        <v>1</v>
      </c>
      <c r="F173" s="235" t="s">
        <v>466</v>
      </c>
      <c r="G173" s="232"/>
      <c r="H173" s="236">
        <v>8.1999999999999993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131</v>
      </c>
      <c r="AU173" s="242" t="s">
        <v>83</v>
      </c>
      <c r="AV173" s="13" t="s">
        <v>83</v>
      </c>
      <c r="AW173" s="13" t="s">
        <v>31</v>
      </c>
      <c r="AX173" s="13" t="s">
        <v>81</v>
      </c>
      <c r="AY173" s="242" t="s">
        <v>122</v>
      </c>
    </row>
    <row r="174" s="2" customFormat="1" ht="78" customHeight="1">
      <c r="A174" s="38"/>
      <c r="B174" s="39"/>
      <c r="C174" s="218" t="s">
        <v>232</v>
      </c>
      <c r="D174" s="218" t="s">
        <v>124</v>
      </c>
      <c r="E174" s="219" t="s">
        <v>222</v>
      </c>
      <c r="F174" s="220" t="s">
        <v>223</v>
      </c>
      <c r="G174" s="221" t="s">
        <v>127</v>
      </c>
      <c r="H174" s="222">
        <v>68</v>
      </c>
      <c r="I174" s="223"/>
      <c r="J174" s="224">
        <f>ROUND(I174*H174,2)</f>
        <v>0</v>
      </c>
      <c r="K174" s="220" t="s">
        <v>128</v>
      </c>
      <c r="L174" s="44"/>
      <c r="M174" s="225" t="s">
        <v>1</v>
      </c>
      <c r="N174" s="226" t="s">
        <v>39</v>
      </c>
      <c r="O174" s="91"/>
      <c r="P174" s="227">
        <f>O174*H174</f>
        <v>0</v>
      </c>
      <c r="Q174" s="227">
        <v>0.084250000000000005</v>
      </c>
      <c r="R174" s="227">
        <f>Q174*H174</f>
        <v>5.7290000000000001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129</v>
      </c>
      <c r="AT174" s="229" t="s">
        <v>124</v>
      </c>
      <c r="AU174" s="229" t="s">
        <v>83</v>
      </c>
      <c r="AY174" s="17" t="s">
        <v>122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129</v>
      </c>
      <c r="BM174" s="229" t="s">
        <v>224</v>
      </c>
    </row>
    <row r="175" s="13" customFormat="1">
      <c r="A175" s="13"/>
      <c r="B175" s="231"/>
      <c r="C175" s="232"/>
      <c r="D175" s="233" t="s">
        <v>131</v>
      </c>
      <c r="E175" s="234" t="s">
        <v>1</v>
      </c>
      <c r="F175" s="235" t="s">
        <v>467</v>
      </c>
      <c r="G175" s="232"/>
      <c r="H175" s="236">
        <v>68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131</v>
      </c>
      <c r="AU175" s="242" t="s">
        <v>83</v>
      </c>
      <c r="AV175" s="13" t="s">
        <v>83</v>
      </c>
      <c r="AW175" s="13" t="s">
        <v>31</v>
      </c>
      <c r="AX175" s="13" t="s">
        <v>81</v>
      </c>
      <c r="AY175" s="242" t="s">
        <v>122</v>
      </c>
    </row>
    <row r="176" s="2" customFormat="1" ht="16.5" customHeight="1">
      <c r="A176" s="38"/>
      <c r="B176" s="39"/>
      <c r="C176" s="264" t="s">
        <v>238</v>
      </c>
      <c r="D176" s="264" t="s">
        <v>226</v>
      </c>
      <c r="E176" s="265" t="s">
        <v>227</v>
      </c>
      <c r="F176" s="266" t="s">
        <v>228</v>
      </c>
      <c r="G176" s="267" t="s">
        <v>127</v>
      </c>
      <c r="H176" s="268">
        <v>64.260000000000005</v>
      </c>
      <c r="I176" s="269"/>
      <c r="J176" s="270">
        <f>ROUND(I176*H176,2)</f>
        <v>0</v>
      </c>
      <c r="K176" s="266" t="s">
        <v>128</v>
      </c>
      <c r="L176" s="271"/>
      <c r="M176" s="272" t="s">
        <v>1</v>
      </c>
      <c r="N176" s="273" t="s">
        <v>39</v>
      </c>
      <c r="O176" s="91"/>
      <c r="P176" s="227">
        <f>O176*H176</f>
        <v>0</v>
      </c>
      <c r="Q176" s="227">
        <v>0.113</v>
      </c>
      <c r="R176" s="227">
        <f>Q176*H176</f>
        <v>7.2613800000000008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161</v>
      </c>
      <c r="AT176" s="229" t="s">
        <v>226</v>
      </c>
      <c r="AU176" s="229" t="s">
        <v>83</v>
      </c>
      <c r="AY176" s="17" t="s">
        <v>122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129</v>
      </c>
      <c r="BM176" s="229" t="s">
        <v>229</v>
      </c>
    </row>
    <row r="177" s="13" customFormat="1">
      <c r="A177" s="13"/>
      <c r="B177" s="231"/>
      <c r="C177" s="232"/>
      <c r="D177" s="233" t="s">
        <v>131</v>
      </c>
      <c r="E177" s="234" t="s">
        <v>1</v>
      </c>
      <c r="F177" s="235" t="s">
        <v>468</v>
      </c>
      <c r="G177" s="232"/>
      <c r="H177" s="236">
        <v>63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131</v>
      </c>
      <c r="AU177" s="242" t="s">
        <v>83</v>
      </c>
      <c r="AV177" s="13" t="s">
        <v>83</v>
      </c>
      <c r="AW177" s="13" t="s">
        <v>31</v>
      </c>
      <c r="AX177" s="13" t="s">
        <v>81</v>
      </c>
      <c r="AY177" s="242" t="s">
        <v>122</v>
      </c>
    </row>
    <row r="178" s="13" customFormat="1">
      <c r="A178" s="13"/>
      <c r="B178" s="231"/>
      <c r="C178" s="232"/>
      <c r="D178" s="233" t="s">
        <v>131</v>
      </c>
      <c r="E178" s="232"/>
      <c r="F178" s="235" t="s">
        <v>469</v>
      </c>
      <c r="G178" s="232"/>
      <c r="H178" s="236">
        <v>64.260000000000005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131</v>
      </c>
      <c r="AU178" s="242" t="s">
        <v>83</v>
      </c>
      <c r="AV178" s="13" t="s">
        <v>83</v>
      </c>
      <c r="AW178" s="13" t="s">
        <v>4</v>
      </c>
      <c r="AX178" s="13" t="s">
        <v>81</v>
      </c>
      <c r="AY178" s="242" t="s">
        <v>122</v>
      </c>
    </row>
    <row r="179" s="2" customFormat="1">
      <c r="A179" s="38"/>
      <c r="B179" s="39"/>
      <c r="C179" s="264" t="s">
        <v>242</v>
      </c>
      <c r="D179" s="264" t="s">
        <v>226</v>
      </c>
      <c r="E179" s="265" t="s">
        <v>233</v>
      </c>
      <c r="F179" s="266" t="s">
        <v>234</v>
      </c>
      <c r="G179" s="267" t="s">
        <v>127</v>
      </c>
      <c r="H179" s="268">
        <v>5.0999999999999996</v>
      </c>
      <c r="I179" s="269"/>
      <c r="J179" s="270">
        <f>ROUND(I179*H179,2)</f>
        <v>0</v>
      </c>
      <c r="K179" s="266" t="s">
        <v>128</v>
      </c>
      <c r="L179" s="271"/>
      <c r="M179" s="272" t="s">
        <v>1</v>
      </c>
      <c r="N179" s="273" t="s">
        <v>39</v>
      </c>
      <c r="O179" s="91"/>
      <c r="P179" s="227">
        <f>O179*H179</f>
        <v>0</v>
      </c>
      <c r="Q179" s="227">
        <v>0.13</v>
      </c>
      <c r="R179" s="227">
        <f>Q179*H179</f>
        <v>0.66299999999999992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161</v>
      </c>
      <c r="AT179" s="229" t="s">
        <v>226</v>
      </c>
      <c r="AU179" s="229" t="s">
        <v>83</v>
      </c>
      <c r="AY179" s="17" t="s">
        <v>122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129</v>
      </c>
      <c r="BM179" s="229" t="s">
        <v>470</v>
      </c>
    </row>
    <row r="180" s="13" customFormat="1">
      <c r="A180" s="13"/>
      <c r="B180" s="231"/>
      <c r="C180" s="232"/>
      <c r="D180" s="233" t="s">
        <v>131</v>
      </c>
      <c r="E180" s="234" t="s">
        <v>1</v>
      </c>
      <c r="F180" s="235" t="s">
        <v>471</v>
      </c>
      <c r="G180" s="232"/>
      <c r="H180" s="236">
        <v>5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131</v>
      </c>
      <c r="AU180" s="242" t="s">
        <v>83</v>
      </c>
      <c r="AV180" s="13" t="s">
        <v>83</v>
      </c>
      <c r="AW180" s="13" t="s">
        <v>31</v>
      </c>
      <c r="AX180" s="13" t="s">
        <v>81</v>
      </c>
      <c r="AY180" s="242" t="s">
        <v>122</v>
      </c>
    </row>
    <row r="181" s="13" customFormat="1">
      <c r="A181" s="13"/>
      <c r="B181" s="231"/>
      <c r="C181" s="232"/>
      <c r="D181" s="233" t="s">
        <v>131</v>
      </c>
      <c r="E181" s="232"/>
      <c r="F181" s="235" t="s">
        <v>472</v>
      </c>
      <c r="G181" s="232"/>
      <c r="H181" s="236">
        <v>5.0999999999999996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131</v>
      </c>
      <c r="AU181" s="242" t="s">
        <v>83</v>
      </c>
      <c r="AV181" s="13" t="s">
        <v>83</v>
      </c>
      <c r="AW181" s="13" t="s">
        <v>4</v>
      </c>
      <c r="AX181" s="13" t="s">
        <v>81</v>
      </c>
      <c r="AY181" s="242" t="s">
        <v>122</v>
      </c>
    </row>
    <row r="182" s="12" customFormat="1" ht="22.8" customHeight="1">
      <c r="A182" s="12"/>
      <c r="B182" s="202"/>
      <c r="C182" s="203"/>
      <c r="D182" s="204" t="s">
        <v>73</v>
      </c>
      <c r="E182" s="216" t="s">
        <v>166</v>
      </c>
      <c r="F182" s="216" t="s">
        <v>253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SUM(P183:P203)</f>
        <v>0</v>
      </c>
      <c r="Q182" s="210"/>
      <c r="R182" s="211">
        <f>SUM(R183:R203)</f>
        <v>20.548682920000001</v>
      </c>
      <c r="S182" s="210"/>
      <c r="T182" s="212">
        <f>SUM(T183:T203)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81</v>
      </c>
      <c r="AT182" s="214" t="s">
        <v>73</v>
      </c>
      <c r="AU182" s="214" t="s">
        <v>81</v>
      </c>
      <c r="AY182" s="213" t="s">
        <v>122</v>
      </c>
      <c r="BK182" s="215">
        <f>SUM(BK183:BK203)</f>
        <v>0</v>
      </c>
    </row>
    <row r="183" s="2" customFormat="1">
      <c r="A183" s="38"/>
      <c r="B183" s="39"/>
      <c r="C183" s="218" t="s">
        <v>247</v>
      </c>
      <c r="D183" s="218" t="s">
        <v>124</v>
      </c>
      <c r="E183" s="219" t="s">
        <v>259</v>
      </c>
      <c r="F183" s="220" t="s">
        <v>260</v>
      </c>
      <c r="G183" s="221" t="s">
        <v>153</v>
      </c>
      <c r="H183" s="222">
        <v>41</v>
      </c>
      <c r="I183" s="223"/>
      <c r="J183" s="224">
        <f>ROUND(I183*H183,2)</f>
        <v>0</v>
      </c>
      <c r="K183" s="220" t="s">
        <v>128</v>
      </c>
      <c r="L183" s="44"/>
      <c r="M183" s="225" t="s">
        <v>1</v>
      </c>
      <c r="N183" s="226" t="s">
        <v>39</v>
      </c>
      <c r="O183" s="91"/>
      <c r="P183" s="227">
        <f>O183*H183</f>
        <v>0</v>
      </c>
      <c r="Q183" s="227">
        <v>0.15540000000000001</v>
      </c>
      <c r="R183" s="227">
        <f>Q183*H183</f>
        <v>6.3714000000000004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129</v>
      </c>
      <c r="AT183" s="229" t="s">
        <v>124</v>
      </c>
      <c r="AU183" s="229" t="s">
        <v>83</v>
      </c>
      <c r="AY183" s="17" t="s">
        <v>122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81</v>
      </c>
      <c r="BK183" s="230">
        <f>ROUND(I183*H183,2)</f>
        <v>0</v>
      </c>
      <c r="BL183" s="17" t="s">
        <v>129</v>
      </c>
      <c r="BM183" s="229" t="s">
        <v>261</v>
      </c>
    </row>
    <row r="184" s="13" customFormat="1">
      <c r="A184" s="13"/>
      <c r="B184" s="231"/>
      <c r="C184" s="232"/>
      <c r="D184" s="233" t="s">
        <v>131</v>
      </c>
      <c r="E184" s="234" t="s">
        <v>1</v>
      </c>
      <c r="F184" s="235" t="s">
        <v>473</v>
      </c>
      <c r="G184" s="232"/>
      <c r="H184" s="236">
        <v>41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131</v>
      </c>
      <c r="AU184" s="242" t="s">
        <v>83</v>
      </c>
      <c r="AV184" s="13" t="s">
        <v>83</v>
      </c>
      <c r="AW184" s="13" t="s">
        <v>31</v>
      </c>
      <c r="AX184" s="13" t="s">
        <v>81</v>
      </c>
      <c r="AY184" s="242" t="s">
        <v>122</v>
      </c>
    </row>
    <row r="185" s="2" customFormat="1" ht="16.5" customHeight="1">
      <c r="A185" s="38"/>
      <c r="B185" s="39"/>
      <c r="C185" s="264" t="s">
        <v>254</v>
      </c>
      <c r="D185" s="264" t="s">
        <v>226</v>
      </c>
      <c r="E185" s="265" t="s">
        <v>264</v>
      </c>
      <c r="F185" s="266" t="s">
        <v>265</v>
      </c>
      <c r="G185" s="267" t="s">
        <v>153</v>
      </c>
      <c r="H185" s="268">
        <v>32.640000000000001</v>
      </c>
      <c r="I185" s="269"/>
      <c r="J185" s="270">
        <f>ROUND(I185*H185,2)</f>
        <v>0</v>
      </c>
      <c r="K185" s="266" t="s">
        <v>128</v>
      </c>
      <c r="L185" s="271"/>
      <c r="M185" s="272" t="s">
        <v>1</v>
      </c>
      <c r="N185" s="273" t="s">
        <v>39</v>
      </c>
      <c r="O185" s="91"/>
      <c r="P185" s="227">
        <f>O185*H185</f>
        <v>0</v>
      </c>
      <c r="Q185" s="227">
        <v>0.080000000000000002</v>
      </c>
      <c r="R185" s="227">
        <f>Q185*H185</f>
        <v>2.6112000000000002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161</v>
      </c>
      <c r="AT185" s="229" t="s">
        <v>226</v>
      </c>
      <c r="AU185" s="229" t="s">
        <v>83</v>
      </c>
      <c r="AY185" s="17" t="s">
        <v>122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129</v>
      </c>
      <c r="BM185" s="229" t="s">
        <v>266</v>
      </c>
    </row>
    <row r="186" s="13" customFormat="1">
      <c r="A186" s="13"/>
      <c r="B186" s="231"/>
      <c r="C186" s="232"/>
      <c r="D186" s="233" t="s">
        <v>131</v>
      </c>
      <c r="E186" s="234" t="s">
        <v>1</v>
      </c>
      <c r="F186" s="235" t="s">
        <v>474</v>
      </c>
      <c r="G186" s="232"/>
      <c r="H186" s="236">
        <v>32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131</v>
      </c>
      <c r="AU186" s="242" t="s">
        <v>83</v>
      </c>
      <c r="AV186" s="13" t="s">
        <v>83</v>
      </c>
      <c r="AW186" s="13" t="s">
        <v>31</v>
      </c>
      <c r="AX186" s="13" t="s">
        <v>81</v>
      </c>
      <c r="AY186" s="242" t="s">
        <v>122</v>
      </c>
    </row>
    <row r="187" s="13" customFormat="1">
      <c r="A187" s="13"/>
      <c r="B187" s="231"/>
      <c r="C187" s="232"/>
      <c r="D187" s="233" t="s">
        <v>131</v>
      </c>
      <c r="E187" s="232"/>
      <c r="F187" s="235" t="s">
        <v>475</v>
      </c>
      <c r="G187" s="232"/>
      <c r="H187" s="236">
        <v>32.640000000000001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131</v>
      </c>
      <c r="AU187" s="242" t="s">
        <v>83</v>
      </c>
      <c r="AV187" s="13" t="s">
        <v>83</v>
      </c>
      <c r="AW187" s="13" t="s">
        <v>4</v>
      </c>
      <c r="AX187" s="13" t="s">
        <v>81</v>
      </c>
      <c r="AY187" s="242" t="s">
        <v>122</v>
      </c>
    </row>
    <row r="188" s="2" customFormat="1">
      <c r="A188" s="38"/>
      <c r="B188" s="39"/>
      <c r="C188" s="264" t="s">
        <v>258</v>
      </c>
      <c r="D188" s="264" t="s">
        <v>226</v>
      </c>
      <c r="E188" s="265" t="s">
        <v>269</v>
      </c>
      <c r="F188" s="266" t="s">
        <v>270</v>
      </c>
      <c r="G188" s="267" t="s">
        <v>153</v>
      </c>
      <c r="H188" s="268">
        <v>6.1200000000000001</v>
      </c>
      <c r="I188" s="269"/>
      <c r="J188" s="270">
        <f>ROUND(I188*H188,2)</f>
        <v>0</v>
      </c>
      <c r="K188" s="266" t="s">
        <v>128</v>
      </c>
      <c r="L188" s="271"/>
      <c r="M188" s="272" t="s">
        <v>1</v>
      </c>
      <c r="N188" s="273" t="s">
        <v>39</v>
      </c>
      <c r="O188" s="91"/>
      <c r="P188" s="227">
        <f>O188*H188</f>
        <v>0</v>
      </c>
      <c r="Q188" s="227">
        <v>0.048300000000000003</v>
      </c>
      <c r="R188" s="227">
        <f>Q188*H188</f>
        <v>0.29559600000000003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161</v>
      </c>
      <c r="AT188" s="229" t="s">
        <v>226</v>
      </c>
      <c r="AU188" s="229" t="s">
        <v>83</v>
      </c>
      <c r="AY188" s="17" t="s">
        <v>122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129</v>
      </c>
      <c r="BM188" s="229" t="s">
        <v>476</v>
      </c>
    </row>
    <row r="189" s="13" customFormat="1">
      <c r="A189" s="13"/>
      <c r="B189" s="231"/>
      <c r="C189" s="232"/>
      <c r="D189" s="233" t="s">
        <v>131</v>
      </c>
      <c r="E189" s="234" t="s">
        <v>1</v>
      </c>
      <c r="F189" s="235" t="s">
        <v>477</v>
      </c>
      <c r="G189" s="232"/>
      <c r="H189" s="236">
        <v>6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131</v>
      </c>
      <c r="AU189" s="242" t="s">
        <v>83</v>
      </c>
      <c r="AV189" s="13" t="s">
        <v>83</v>
      </c>
      <c r="AW189" s="13" t="s">
        <v>31</v>
      </c>
      <c r="AX189" s="13" t="s">
        <v>81</v>
      </c>
      <c r="AY189" s="242" t="s">
        <v>122</v>
      </c>
    </row>
    <row r="190" s="13" customFormat="1">
      <c r="A190" s="13"/>
      <c r="B190" s="231"/>
      <c r="C190" s="232"/>
      <c r="D190" s="233" t="s">
        <v>131</v>
      </c>
      <c r="E190" s="232"/>
      <c r="F190" s="235" t="s">
        <v>478</v>
      </c>
      <c r="G190" s="232"/>
      <c r="H190" s="236">
        <v>6.1200000000000001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131</v>
      </c>
      <c r="AU190" s="242" t="s">
        <v>83</v>
      </c>
      <c r="AV190" s="13" t="s">
        <v>83</v>
      </c>
      <c r="AW190" s="13" t="s">
        <v>4</v>
      </c>
      <c r="AX190" s="13" t="s">
        <v>81</v>
      </c>
      <c r="AY190" s="242" t="s">
        <v>122</v>
      </c>
    </row>
    <row r="191" s="2" customFormat="1">
      <c r="A191" s="38"/>
      <c r="B191" s="39"/>
      <c r="C191" s="264" t="s">
        <v>263</v>
      </c>
      <c r="D191" s="264" t="s">
        <v>226</v>
      </c>
      <c r="E191" s="265" t="s">
        <v>279</v>
      </c>
      <c r="F191" s="266" t="s">
        <v>280</v>
      </c>
      <c r="G191" s="267" t="s">
        <v>153</v>
      </c>
      <c r="H191" s="268">
        <v>3.0600000000000001</v>
      </c>
      <c r="I191" s="269"/>
      <c r="J191" s="270">
        <f>ROUND(I191*H191,2)</f>
        <v>0</v>
      </c>
      <c r="K191" s="266" t="s">
        <v>128</v>
      </c>
      <c r="L191" s="271"/>
      <c r="M191" s="272" t="s">
        <v>1</v>
      </c>
      <c r="N191" s="273" t="s">
        <v>39</v>
      </c>
      <c r="O191" s="91"/>
      <c r="P191" s="227">
        <f>O191*H191</f>
        <v>0</v>
      </c>
      <c r="Q191" s="227">
        <v>0.065670000000000006</v>
      </c>
      <c r="R191" s="227">
        <f>Q191*H191</f>
        <v>0.20095020000000002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161</v>
      </c>
      <c r="AT191" s="229" t="s">
        <v>226</v>
      </c>
      <c r="AU191" s="229" t="s">
        <v>83</v>
      </c>
      <c r="AY191" s="17" t="s">
        <v>122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129</v>
      </c>
      <c r="BM191" s="229" t="s">
        <v>479</v>
      </c>
    </row>
    <row r="192" s="13" customFormat="1">
      <c r="A192" s="13"/>
      <c r="B192" s="231"/>
      <c r="C192" s="232"/>
      <c r="D192" s="233" t="s">
        <v>131</v>
      </c>
      <c r="E192" s="232"/>
      <c r="F192" s="235" t="s">
        <v>272</v>
      </c>
      <c r="G192" s="232"/>
      <c r="H192" s="236">
        <v>3.0600000000000001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131</v>
      </c>
      <c r="AU192" s="242" t="s">
        <v>83</v>
      </c>
      <c r="AV192" s="13" t="s">
        <v>83</v>
      </c>
      <c r="AW192" s="13" t="s">
        <v>4</v>
      </c>
      <c r="AX192" s="13" t="s">
        <v>81</v>
      </c>
      <c r="AY192" s="242" t="s">
        <v>122</v>
      </c>
    </row>
    <row r="193" s="2" customFormat="1">
      <c r="A193" s="38"/>
      <c r="B193" s="39"/>
      <c r="C193" s="218" t="s">
        <v>268</v>
      </c>
      <c r="D193" s="218" t="s">
        <v>124</v>
      </c>
      <c r="E193" s="219" t="s">
        <v>284</v>
      </c>
      <c r="F193" s="220" t="s">
        <v>285</v>
      </c>
      <c r="G193" s="221" t="s">
        <v>153</v>
      </c>
      <c r="H193" s="222">
        <v>29.5</v>
      </c>
      <c r="I193" s="223"/>
      <c r="J193" s="224">
        <f>ROUND(I193*H193,2)</f>
        <v>0</v>
      </c>
      <c r="K193" s="220" t="s">
        <v>128</v>
      </c>
      <c r="L193" s="44"/>
      <c r="M193" s="225" t="s">
        <v>1</v>
      </c>
      <c r="N193" s="226" t="s">
        <v>39</v>
      </c>
      <c r="O193" s="91"/>
      <c r="P193" s="227">
        <f>O193*H193</f>
        <v>0</v>
      </c>
      <c r="Q193" s="227">
        <v>0.1295</v>
      </c>
      <c r="R193" s="227">
        <f>Q193*H193</f>
        <v>3.8202500000000001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129</v>
      </c>
      <c r="AT193" s="229" t="s">
        <v>124</v>
      </c>
      <c r="AU193" s="229" t="s">
        <v>83</v>
      </c>
      <c r="AY193" s="17" t="s">
        <v>122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129</v>
      </c>
      <c r="BM193" s="229" t="s">
        <v>286</v>
      </c>
    </row>
    <row r="194" s="13" customFormat="1">
      <c r="A194" s="13"/>
      <c r="B194" s="231"/>
      <c r="C194" s="232"/>
      <c r="D194" s="233" t="s">
        <v>131</v>
      </c>
      <c r="E194" s="234" t="s">
        <v>1</v>
      </c>
      <c r="F194" s="235" t="s">
        <v>480</v>
      </c>
      <c r="G194" s="232"/>
      <c r="H194" s="236">
        <v>29.5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131</v>
      </c>
      <c r="AU194" s="242" t="s">
        <v>83</v>
      </c>
      <c r="AV194" s="13" t="s">
        <v>83</v>
      </c>
      <c r="AW194" s="13" t="s">
        <v>31</v>
      </c>
      <c r="AX194" s="13" t="s">
        <v>81</v>
      </c>
      <c r="AY194" s="242" t="s">
        <v>122</v>
      </c>
    </row>
    <row r="195" s="2" customFormat="1" ht="16.5" customHeight="1">
      <c r="A195" s="38"/>
      <c r="B195" s="39"/>
      <c r="C195" s="264" t="s">
        <v>273</v>
      </c>
      <c r="D195" s="264" t="s">
        <v>226</v>
      </c>
      <c r="E195" s="265" t="s">
        <v>289</v>
      </c>
      <c r="F195" s="266" t="s">
        <v>290</v>
      </c>
      <c r="G195" s="267" t="s">
        <v>153</v>
      </c>
      <c r="H195" s="268">
        <v>29.579999999999998</v>
      </c>
      <c r="I195" s="269"/>
      <c r="J195" s="270">
        <f>ROUND(I195*H195,2)</f>
        <v>0</v>
      </c>
      <c r="K195" s="266" t="s">
        <v>128</v>
      </c>
      <c r="L195" s="271"/>
      <c r="M195" s="272" t="s">
        <v>1</v>
      </c>
      <c r="N195" s="273" t="s">
        <v>39</v>
      </c>
      <c r="O195" s="91"/>
      <c r="P195" s="227">
        <f>O195*H195</f>
        <v>0</v>
      </c>
      <c r="Q195" s="227">
        <v>0.056120000000000003</v>
      </c>
      <c r="R195" s="227">
        <f>Q195*H195</f>
        <v>1.6600296000000001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161</v>
      </c>
      <c r="AT195" s="229" t="s">
        <v>226</v>
      </c>
      <c r="AU195" s="229" t="s">
        <v>83</v>
      </c>
      <c r="AY195" s="17" t="s">
        <v>122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129</v>
      </c>
      <c r="BM195" s="229" t="s">
        <v>291</v>
      </c>
    </row>
    <row r="196" s="13" customFormat="1">
      <c r="A196" s="13"/>
      <c r="B196" s="231"/>
      <c r="C196" s="232"/>
      <c r="D196" s="233" t="s">
        <v>131</v>
      </c>
      <c r="E196" s="232"/>
      <c r="F196" s="235" t="s">
        <v>481</v>
      </c>
      <c r="G196" s="232"/>
      <c r="H196" s="236">
        <v>29.579999999999998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131</v>
      </c>
      <c r="AU196" s="242" t="s">
        <v>83</v>
      </c>
      <c r="AV196" s="13" t="s">
        <v>83</v>
      </c>
      <c r="AW196" s="13" t="s">
        <v>4</v>
      </c>
      <c r="AX196" s="13" t="s">
        <v>81</v>
      </c>
      <c r="AY196" s="242" t="s">
        <v>122</v>
      </c>
    </row>
    <row r="197" s="2" customFormat="1" ht="16.5" customHeight="1">
      <c r="A197" s="38"/>
      <c r="B197" s="39"/>
      <c r="C197" s="264" t="s">
        <v>278</v>
      </c>
      <c r="D197" s="264" t="s">
        <v>226</v>
      </c>
      <c r="E197" s="265" t="s">
        <v>294</v>
      </c>
      <c r="F197" s="266" t="s">
        <v>295</v>
      </c>
      <c r="G197" s="267" t="s">
        <v>153</v>
      </c>
      <c r="H197" s="268">
        <v>0.51000000000000001</v>
      </c>
      <c r="I197" s="269"/>
      <c r="J197" s="270">
        <f>ROUND(I197*H197,2)</f>
        <v>0</v>
      </c>
      <c r="K197" s="266" t="s">
        <v>128</v>
      </c>
      <c r="L197" s="271"/>
      <c r="M197" s="272" t="s">
        <v>1</v>
      </c>
      <c r="N197" s="273" t="s">
        <v>39</v>
      </c>
      <c r="O197" s="91"/>
      <c r="P197" s="227">
        <f>O197*H197</f>
        <v>0</v>
      </c>
      <c r="Q197" s="227">
        <v>0.0258</v>
      </c>
      <c r="R197" s="227">
        <f>Q197*H197</f>
        <v>0.013158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161</v>
      </c>
      <c r="AT197" s="229" t="s">
        <v>226</v>
      </c>
      <c r="AU197" s="229" t="s">
        <v>83</v>
      </c>
      <c r="AY197" s="17" t="s">
        <v>122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129</v>
      </c>
      <c r="BM197" s="229" t="s">
        <v>482</v>
      </c>
    </row>
    <row r="198" s="13" customFormat="1">
      <c r="A198" s="13"/>
      <c r="B198" s="231"/>
      <c r="C198" s="232"/>
      <c r="D198" s="233" t="s">
        <v>131</v>
      </c>
      <c r="E198" s="232"/>
      <c r="F198" s="235" t="s">
        <v>277</v>
      </c>
      <c r="G198" s="232"/>
      <c r="H198" s="236">
        <v>0.51000000000000001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131</v>
      </c>
      <c r="AU198" s="242" t="s">
        <v>83</v>
      </c>
      <c r="AV198" s="13" t="s">
        <v>83</v>
      </c>
      <c r="AW198" s="13" t="s">
        <v>4</v>
      </c>
      <c r="AX198" s="13" t="s">
        <v>81</v>
      </c>
      <c r="AY198" s="242" t="s">
        <v>122</v>
      </c>
    </row>
    <row r="199" s="2" customFormat="1">
      <c r="A199" s="38"/>
      <c r="B199" s="39"/>
      <c r="C199" s="218" t="s">
        <v>283</v>
      </c>
      <c r="D199" s="218" t="s">
        <v>124</v>
      </c>
      <c r="E199" s="219" t="s">
        <v>308</v>
      </c>
      <c r="F199" s="220" t="s">
        <v>309</v>
      </c>
      <c r="G199" s="221" t="s">
        <v>310</v>
      </c>
      <c r="H199" s="222">
        <v>2.468</v>
      </c>
      <c r="I199" s="223"/>
      <c r="J199" s="224">
        <f>ROUND(I199*H199,2)</f>
        <v>0</v>
      </c>
      <c r="K199" s="220" t="s">
        <v>128</v>
      </c>
      <c r="L199" s="44"/>
      <c r="M199" s="225" t="s">
        <v>1</v>
      </c>
      <c r="N199" s="226" t="s">
        <v>39</v>
      </c>
      <c r="O199" s="91"/>
      <c r="P199" s="227">
        <f>O199*H199</f>
        <v>0</v>
      </c>
      <c r="Q199" s="227">
        <v>2.2563399999999998</v>
      </c>
      <c r="R199" s="227">
        <f>Q199*H199</f>
        <v>5.5686471199999996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129</v>
      </c>
      <c r="AT199" s="229" t="s">
        <v>124</v>
      </c>
      <c r="AU199" s="229" t="s">
        <v>83</v>
      </c>
      <c r="AY199" s="17" t="s">
        <v>122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129</v>
      </c>
      <c r="BM199" s="229" t="s">
        <v>311</v>
      </c>
    </row>
    <row r="200" s="13" customFormat="1">
      <c r="A200" s="13"/>
      <c r="B200" s="231"/>
      <c r="C200" s="232"/>
      <c r="D200" s="233" t="s">
        <v>131</v>
      </c>
      <c r="E200" s="234" t="s">
        <v>1</v>
      </c>
      <c r="F200" s="235" t="s">
        <v>483</v>
      </c>
      <c r="G200" s="232"/>
      <c r="H200" s="236">
        <v>2.468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131</v>
      </c>
      <c r="AU200" s="242" t="s">
        <v>83</v>
      </c>
      <c r="AV200" s="13" t="s">
        <v>83</v>
      </c>
      <c r="AW200" s="13" t="s">
        <v>31</v>
      </c>
      <c r="AX200" s="13" t="s">
        <v>81</v>
      </c>
      <c r="AY200" s="242" t="s">
        <v>122</v>
      </c>
    </row>
    <row r="201" s="2" customFormat="1">
      <c r="A201" s="38"/>
      <c r="B201" s="39"/>
      <c r="C201" s="218" t="s">
        <v>288</v>
      </c>
      <c r="D201" s="218" t="s">
        <v>124</v>
      </c>
      <c r="E201" s="219" t="s">
        <v>314</v>
      </c>
      <c r="F201" s="220" t="s">
        <v>315</v>
      </c>
      <c r="G201" s="221" t="s">
        <v>153</v>
      </c>
      <c r="H201" s="222">
        <v>41.399999999999999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39</v>
      </c>
      <c r="O201" s="91"/>
      <c r="P201" s="227">
        <f>O201*H201</f>
        <v>0</v>
      </c>
      <c r="Q201" s="227">
        <v>0.00018000000000000001</v>
      </c>
      <c r="R201" s="227">
        <f>Q201*H201</f>
        <v>0.0074520000000000003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129</v>
      </c>
      <c r="AT201" s="229" t="s">
        <v>124</v>
      </c>
      <c r="AU201" s="229" t="s">
        <v>83</v>
      </c>
      <c r="AY201" s="17" t="s">
        <v>122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129</v>
      </c>
      <c r="BM201" s="229" t="s">
        <v>316</v>
      </c>
    </row>
    <row r="202" s="2" customFormat="1">
      <c r="A202" s="38"/>
      <c r="B202" s="39"/>
      <c r="C202" s="218" t="s">
        <v>293</v>
      </c>
      <c r="D202" s="218" t="s">
        <v>124</v>
      </c>
      <c r="E202" s="219" t="s">
        <v>318</v>
      </c>
      <c r="F202" s="220" t="s">
        <v>319</v>
      </c>
      <c r="G202" s="221" t="s">
        <v>153</v>
      </c>
      <c r="H202" s="222">
        <v>41.399999999999999</v>
      </c>
      <c r="I202" s="223"/>
      <c r="J202" s="224">
        <f>ROUND(I202*H202,2)</f>
        <v>0</v>
      </c>
      <c r="K202" s="220" t="s">
        <v>128</v>
      </c>
      <c r="L202" s="44"/>
      <c r="M202" s="225" t="s">
        <v>1</v>
      </c>
      <c r="N202" s="226" t="s">
        <v>39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129</v>
      </c>
      <c r="AT202" s="229" t="s">
        <v>124</v>
      </c>
      <c r="AU202" s="229" t="s">
        <v>83</v>
      </c>
      <c r="AY202" s="17" t="s">
        <v>122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129</v>
      </c>
      <c r="BM202" s="229" t="s">
        <v>320</v>
      </c>
    </row>
    <row r="203" s="13" customFormat="1">
      <c r="A203" s="13"/>
      <c r="B203" s="231"/>
      <c r="C203" s="232"/>
      <c r="D203" s="233" t="s">
        <v>131</v>
      </c>
      <c r="E203" s="234" t="s">
        <v>1</v>
      </c>
      <c r="F203" s="235" t="s">
        <v>484</v>
      </c>
      <c r="G203" s="232"/>
      <c r="H203" s="236">
        <v>41.399999999999999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131</v>
      </c>
      <c r="AU203" s="242" t="s">
        <v>83</v>
      </c>
      <c r="AV203" s="13" t="s">
        <v>83</v>
      </c>
      <c r="AW203" s="13" t="s">
        <v>31</v>
      </c>
      <c r="AX203" s="13" t="s">
        <v>81</v>
      </c>
      <c r="AY203" s="242" t="s">
        <v>122</v>
      </c>
    </row>
    <row r="204" s="12" customFormat="1" ht="22.8" customHeight="1">
      <c r="A204" s="12"/>
      <c r="B204" s="202"/>
      <c r="C204" s="203"/>
      <c r="D204" s="204" t="s">
        <v>73</v>
      </c>
      <c r="E204" s="216" t="s">
        <v>330</v>
      </c>
      <c r="F204" s="216" t="s">
        <v>331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SUM(P205:P214)</f>
        <v>0</v>
      </c>
      <c r="Q204" s="210"/>
      <c r="R204" s="211">
        <f>SUM(R205:R214)</f>
        <v>0</v>
      </c>
      <c r="S204" s="210"/>
      <c r="T204" s="212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81</v>
      </c>
      <c r="AT204" s="214" t="s">
        <v>73</v>
      </c>
      <c r="AU204" s="214" t="s">
        <v>81</v>
      </c>
      <c r="AY204" s="213" t="s">
        <v>122</v>
      </c>
      <c r="BK204" s="215">
        <f>SUM(BK205:BK214)</f>
        <v>0</v>
      </c>
    </row>
    <row r="205" s="2" customFormat="1">
      <c r="A205" s="38"/>
      <c r="B205" s="39"/>
      <c r="C205" s="218" t="s">
        <v>297</v>
      </c>
      <c r="D205" s="218" t="s">
        <v>124</v>
      </c>
      <c r="E205" s="219" t="s">
        <v>333</v>
      </c>
      <c r="F205" s="220" t="s">
        <v>334</v>
      </c>
      <c r="G205" s="221" t="s">
        <v>335</v>
      </c>
      <c r="H205" s="222">
        <v>59.781999999999996</v>
      </c>
      <c r="I205" s="223"/>
      <c r="J205" s="224">
        <f>ROUND(I205*H205,2)</f>
        <v>0</v>
      </c>
      <c r="K205" s="220" t="s">
        <v>128</v>
      </c>
      <c r="L205" s="44"/>
      <c r="M205" s="225" t="s">
        <v>1</v>
      </c>
      <c r="N205" s="226" t="s">
        <v>39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129</v>
      </c>
      <c r="AT205" s="229" t="s">
        <v>124</v>
      </c>
      <c r="AU205" s="229" t="s">
        <v>83</v>
      </c>
      <c r="AY205" s="17" t="s">
        <v>122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129</v>
      </c>
      <c r="BM205" s="229" t="s">
        <v>336</v>
      </c>
    </row>
    <row r="206" s="2" customFormat="1">
      <c r="A206" s="38"/>
      <c r="B206" s="39"/>
      <c r="C206" s="218" t="s">
        <v>303</v>
      </c>
      <c r="D206" s="218" t="s">
        <v>124</v>
      </c>
      <c r="E206" s="219" t="s">
        <v>338</v>
      </c>
      <c r="F206" s="220" t="s">
        <v>339</v>
      </c>
      <c r="G206" s="221" t="s">
        <v>335</v>
      </c>
      <c r="H206" s="222">
        <v>538.03800000000001</v>
      </c>
      <c r="I206" s="223"/>
      <c r="J206" s="224">
        <f>ROUND(I206*H206,2)</f>
        <v>0</v>
      </c>
      <c r="K206" s="220" t="s">
        <v>128</v>
      </c>
      <c r="L206" s="44"/>
      <c r="M206" s="225" t="s">
        <v>1</v>
      </c>
      <c r="N206" s="226" t="s">
        <v>39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129</v>
      </c>
      <c r="AT206" s="229" t="s">
        <v>124</v>
      </c>
      <c r="AU206" s="229" t="s">
        <v>83</v>
      </c>
      <c r="AY206" s="17" t="s">
        <v>122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81</v>
      </c>
      <c r="BK206" s="230">
        <f>ROUND(I206*H206,2)</f>
        <v>0</v>
      </c>
      <c r="BL206" s="17" t="s">
        <v>129</v>
      </c>
      <c r="BM206" s="229" t="s">
        <v>340</v>
      </c>
    </row>
    <row r="207" s="13" customFormat="1">
      <c r="A207" s="13"/>
      <c r="B207" s="231"/>
      <c r="C207" s="232"/>
      <c r="D207" s="233" t="s">
        <v>131</v>
      </c>
      <c r="E207" s="234" t="s">
        <v>1</v>
      </c>
      <c r="F207" s="235" t="s">
        <v>485</v>
      </c>
      <c r="G207" s="232"/>
      <c r="H207" s="236">
        <v>59.781999999999996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131</v>
      </c>
      <c r="AU207" s="242" t="s">
        <v>83</v>
      </c>
      <c r="AV207" s="13" t="s">
        <v>83</v>
      </c>
      <c r="AW207" s="13" t="s">
        <v>31</v>
      </c>
      <c r="AX207" s="13" t="s">
        <v>81</v>
      </c>
      <c r="AY207" s="242" t="s">
        <v>122</v>
      </c>
    </row>
    <row r="208" s="13" customFormat="1">
      <c r="A208" s="13"/>
      <c r="B208" s="231"/>
      <c r="C208" s="232"/>
      <c r="D208" s="233" t="s">
        <v>131</v>
      </c>
      <c r="E208" s="232"/>
      <c r="F208" s="235" t="s">
        <v>486</v>
      </c>
      <c r="G208" s="232"/>
      <c r="H208" s="236">
        <v>538.03800000000001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131</v>
      </c>
      <c r="AU208" s="242" t="s">
        <v>83</v>
      </c>
      <c r="AV208" s="13" t="s">
        <v>83</v>
      </c>
      <c r="AW208" s="13" t="s">
        <v>4</v>
      </c>
      <c r="AX208" s="13" t="s">
        <v>81</v>
      </c>
      <c r="AY208" s="242" t="s">
        <v>122</v>
      </c>
    </row>
    <row r="209" s="2" customFormat="1" ht="44.25" customHeight="1">
      <c r="A209" s="38"/>
      <c r="B209" s="39"/>
      <c r="C209" s="218" t="s">
        <v>307</v>
      </c>
      <c r="D209" s="218" t="s">
        <v>124</v>
      </c>
      <c r="E209" s="219" t="s">
        <v>344</v>
      </c>
      <c r="F209" s="220" t="s">
        <v>345</v>
      </c>
      <c r="G209" s="221" t="s">
        <v>335</v>
      </c>
      <c r="H209" s="222">
        <v>25.863</v>
      </c>
      <c r="I209" s="223"/>
      <c r="J209" s="224">
        <f>ROUND(I209*H209,2)</f>
        <v>0</v>
      </c>
      <c r="K209" s="220" t="s">
        <v>128</v>
      </c>
      <c r="L209" s="44"/>
      <c r="M209" s="225" t="s">
        <v>1</v>
      </c>
      <c r="N209" s="226" t="s">
        <v>39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129</v>
      </c>
      <c r="AT209" s="229" t="s">
        <v>124</v>
      </c>
      <c r="AU209" s="229" t="s">
        <v>83</v>
      </c>
      <c r="AY209" s="17" t="s">
        <v>122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81</v>
      </c>
      <c r="BK209" s="230">
        <f>ROUND(I209*H209,2)</f>
        <v>0</v>
      </c>
      <c r="BL209" s="17" t="s">
        <v>129</v>
      </c>
      <c r="BM209" s="229" t="s">
        <v>346</v>
      </c>
    </row>
    <row r="210" s="13" customFormat="1">
      <c r="A210" s="13"/>
      <c r="B210" s="231"/>
      <c r="C210" s="232"/>
      <c r="D210" s="233" t="s">
        <v>131</v>
      </c>
      <c r="E210" s="234" t="s">
        <v>1</v>
      </c>
      <c r="F210" s="235" t="s">
        <v>487</v>
      </c>
      <c r="G210" s="232"/>
      <c r="H210" s="236">
        <v>25.863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131</v>
      </c>
      <c r="AU210" s="242" t="s">
        <v>83</v>
      </c>
      <c r="AV210" s="13" t="s">
        <v>83</v>
      </c>
      <c r="AW210" s="13" t="s">
        <v>31</v>
      </c>
      <c r="AX210" s="13" t="s">
        <v>81</v>
      </c>
      <c r="AY210" s="242" t="s">
        <v>122</v>
      </c>
    </row>
    <row r="211" s="2" customFormat="1" ht="44.25" customHeight="1">
      <c r="A211" s="38"/>
      <c r="B211" s="39"/>
      <c r="C211" s="218" t="s">
        <v>313</v>
      </c>
      <c r="D211" s="218" t="s">
        <v>124</v>
      </c>
      <c r="E211" s="219" t="s">
        <v>349</v>
      </c>
      <c r="F211" s="220" t="s">
        <v>350</v>
      </c>
      <c r="G211" s="221" t="s">
        <v>335</v>
      </c>
      <c r="H211" s="222">
        <v>31.327999999999999</v>
      </c>
      <c r="I211" s="223"/>
      <c r="J211" s="224">
        <f>ROUND(I211*H211,2)</f>
        <v>0</v>
      </c>
      <c r="K211" s="220" t="s">
        <v>128</v>
      </c>
      <c r="L211" s="44"/>
      <c r="M211" s="225" t="s">
        <v>1</v>
      </c>
      <c r="N211" s="226" t="s">
        <v>39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129</v>
      </c>
      <c r="AT211" s="229" t="s">
        <v>124</v>
      </c>
      <c r="AU211" s="229" t="s">
        <v>83</v>
      </c>
      <c r="AY211" s="17" t="s">
        <v>122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81</v>
      </c>
      <c r="BK211" s="230">
        <f>ROUND(I211*H211,2)</f>
        <v>0</v>
      </c>
      <c r="BL211" s="17" t="s">
        <v>129</v>
      </c>
      <c r="BM211" s="229" t="s">
        <v>351</v>
      </c>
    </row>
    <row r="212" s="13" customFormat="1">
      <c r="A212" s="13"/>
      <c r="B212" s="231"/>
      <c r="C212" s="232"/>
      <c r="D212" s="233" t="s">
        <v>131</v>
      </c>
      <c r="E212" s="234" t="s">
        <v>1</v>
      </c>
      <c r="F212" s="235" t="s">
        <v>488</v>
      </c>
      <c r="G212" s="232"/>
      <c r="H212" s="236">
        <v>31.327999999999999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131</v>
      </c>
      <c r="AU212" s="242" t="s">
        <v>83</v>
      </c>
      <c r="AV212" s="13" t="s">
        <v>83</v>
      </c>
      <c r="AW212" s="13" t="s">
        <v>31</v>
      </c>
      <c r="AX212" s="13" t="s">
        <v>81</v>
      </c>
      <c r="AY212" s="242" t="s">
        <v>122</v>
      </c>
    </row>
    <row r="213" s="2" customFormat="1" ht="44.25" customHeight="1">
      <c r="A213" s="38"/>
      <c r="B213" s="39"/>
      <c r="C213" s="218" t="s">
        <v>317</v>
      </c>
      <c r="D213" s="218" t="s">
        <v>124</v>
      </c>
      <c r="E213" s="219" t="s">
        <v>354</v>
      </c>
      <c r="F213" s="220" t="s">
        <v>355</v>
      </c>
      <c r="G213" s="221" t="s">
        <v>335</v>
      </c>
      <c r="H213" s="222">
        <v>2.5910000000000002</v>
      </c>
      <c r="I213" s="223"/>
      <c r="J213" s="224">
        <f>ROUND(I213*H213,2)</f>
        <v>0</v>
      </c>
      <c r="K213" s="220" t="s">
        <v>128</v>
      </c>
      <c r="L213" s="44"/>
      <c r="M213" s="225" t="s">
        <v>1</v>
      </c>
      <c r="N213" s="226" t="s">
        <v>39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129</v>
      </c>
      <c r="AT213" s="229" t="s">
        <v>124</v>
      </c>
      <c r="AU213" s="229" t="s">
        <v>83</v>
      </c>
      <c r="AY213" s="17" t="s">
        <v>122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81</v>
      </c>
      <c r="BK213" s="230">
        <f>ROUND(I213*H213,2)</f>
        <v>0</v>
      </c>
      <c r="BL213" s="17" t="s">
        <v>129</v>
      </c>
      <c r="BM213" s="229" t="s">
        <v>356</v>
      </c>
    </row>
    <row r="214" s="13" customFormat="1">
      <c r="A214" s="13"/>
      <c r="B214" s="231"/>
      <c r="C214" s="232"/>
      <c r="D214" s="233" t="s">
        <v>131</v>
      </c>
      <c r="E214" s="234" t="s">
        <v>1</v>
      </c>
      <c r="F214" s="235" t="s">
        <v>489</v>
      </c>
      <c r="G214" s="232"/>
      <c r="H214" s="236">
        <v>2.5910000000000002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131</v>
      </c>
      <c r="AU214" s="242" t="s">
        <v>83</v>
      </c>
      <c r="AV214" s="13" t="s">
        <v>83</v>
      </c>
      <c r="AW214" s="13" t="s">
        <v>31</v>
      </c>
      <c r="AX214" s="13" t="s">
        <v>81</v>
      </c>
      <c r="AY214" s="242" t="s">
        <v>122</v>
      </c>
    </row>
    <row r="215" s="12" customFormat="1" ht="22.8" customHeight="1">
      <c r="A215" s="12"/>
      <c r="B215" s="202"/>
      <c r="C215" s="203"/>
      <c r="D215" s="204" t="s">
        <v>73</v>
      </c>
      <c r="E215" s="216" t="s">
        <v>358</v>
      </c>
      <c r="F215" s="216" t="s">
        <v>359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P216</f>
        <v>0</v>
      </c>
      <c r="Q215" s="210"/>
      <c r="R215" s="211">
        <f>R216</f>
        <v>0</v>
      </c>
      <c r="S215" s="210"/>
      <c r="T215" s="212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81</v>
      </c>
      <c r="AT215" s="214" t="s">
        <v>73</v>
      </c>
      <c r="AU215" s="214" t="s">
        <v>81</v>
      </c>
      <c r="AY215" s="213" t="s">
        <v>122</v>
      </c>
      <c r="BK215" s="215">
        <f>BK216</f>
        <v>0</v>
      </c>
    </row>
    <row r="216" s="2" customFormat="1">
      <c r="A216" s="38"/>
      <c r="B216" s="39"/>
      <c r="C216" s="218" t="s">
        <v>322</v>
      </c>
      <c r="D216" s="218" t="s">
        <v>124</v>
      </c>
      <c r="E216" s="219" t="s">
        <v>361</v>
      </c>
      <c r="F216" s="220" t="s">
        <v>362</v>
      </c>
      <c r="G216" s="221" t="s">
        <v>335</v>
      </c>
      <c r="H216" s="222">
        <v>76.762</v>
      </c>
      <c r="I216" s="223"/>
      <c r="J216" s="224">
        <f>ROUND(I216*H216,2)</f>
        <v>0</v>
      </c>
      <c r="K216" s="220" t="s">
        <v>128</v>
      </c>
      <c r="L216" s="44"/>
      <c r="M216" s="225" t="s">
        <v>1</v>
      </c>
      <c r="N216" s="226" t="s">
        <v>39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129</v>
      </c>
      <c r="AT216" s="229" t="s">
        <v>124</v>
      </c>
      <c r="AU216" s="229" t="s">
        <v>83</v>
      </c>
      <c r="AY216" s="17" t="s">
        <v>122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81</v>
      </c>
      <c r="BK216" s="230">
        <f>ROUND(I216*H216,2)</f>
        <v>0</v>
      </c>
      <c r="BL216" s="17" t="s">
        <v>129</v>
      </c>
      <c r="BM216" s="229" t="s">
        <v>363</v>
      </c>
    </row>
    <row r="217" s="12" customFormat="1" ht="25.92" customHeight="1">
      <c r="A217" s="12"/>
      <c r="B217" s="202"/>
      <c r="C217" s="203"/>
      <c r="D217" s="204" t="s">
        <v>73</v>
      </c>
      <c r="E217" s="205" t="s">
        <v>364</v>
      </c>
      <c r="F217" s="205" t="s">
        <v>365</v>
      </c>
      <c r="G217" s="203"/>
      <c r="H217" s="203"/>
      <c r="I217" s="206"/>
      <c r="J217" s="207">
        <f>BK217</f>
        <v>0</v>
      </c>
      <c r="K217" s="203"/>
      <c r="L217" s="208"/>
      <c r="M217" s="209"/>
      <c r="N217" s="210"/>
      <c r="O217" s="210"/>
      <c r="P217" s="211">
        <f>P218+P220</f>
        <v>0</v>
      </c>
      <c r="Q217" s="210"/>
      <c r="R217" s="211">
        <f>R218+R220</f>
        <v>0</v>
      </c>
      <c r="S217" s="210"/>
      <c r="T217" s="212">
        <f>T218+T220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145</v>
      </c>
      <c r="AT217" s="214" t="s">
        <v>73</v>
      </c>
      <c r="AU217" s="214" t="s">
        <v>74</v>
      </c>
      <c r="AY217" s="213" t="s">
        <v>122</v>
      </c>
      <c r="BK217" s="215">
        <f>BK218+BK220</f>
        <v>0</v>
      </c>
    </row>
    <row r="218" s="12" customFormat="1" ht="22.8" customHeight="1">
      <c r="A218" s="12"/>
      <c r="B218" s="202"/>
      <c r="C218" s="203"/>
      <c r="D218" s="204" t="s">
        <v>73</v>
      </c>
      <c r="E218" s="216" t="s">
        <v>366</v>
      </c>
      <c r="F218" s="216" t="s">
        <v>367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P219</f>
        <v>0</v>
      </c>
      <c r="Q218" s="210"/>
      <c r="R218" s="211">
        <f>R219</f>
        <v>0</v>
      </c>
      <c r="S218" s="210"/>
      <c r="T218" s="212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145</v>
      </c>
      <c r="AT218" s="214" t="s">
        <v>73</v>
      </c>
      <c r="AU218" s="214" t="s">
        <v>81</v>
      </c>
      <c r="AY218" s="213" t="s">
        <v>122</v>
      </c>
      <c r="BK218" s="215">
        <f>BK219</f>
        <v>0</v>
      </c>
    </row>
    <row r="219" s="2" customFormat="1" ht="16.5" customHeight="1">
      <c r="A219" s="38"/>
      <c r="B219" s="39"/>
      <c r="C219" s="218" t="s">
        <v>326</v>
      </c>
      <c r="D219" s="218" t="s">
        <v>124</v>
      </c>
      <c r="E219" s="219" t="s">
        <v>369</v>
      </c>
      <c r="F219" s="220" t="s">
        <v>370</v>
      </c>
      <c r="G219" s="221" t="s">
        <v>164</v>
      </c>
      <c r="H219" s="222">
        <v>1</v>
      </c>
      <c r="I219" s="223"/>
      <c r="J219" s="224">
        <f>ROUND(I219*H219,2)</f>
        <v>0</v>
      </c>
      <c r="K219" s="220" t="s">
        <v>1</v>
      </c>
      <c r="L219" s="44"/>
      <c r="M219" s="225" t="s">
        <v>1</v>
      </c>
      <c r="N219" s="226" t="s">
        <v>39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371</v>
      </c>
      <c r="AT219" s="229" t="s">
        <v>124</v>
      </c>
      <c r="AU219" s="229" t="s">
        <v>83</v>
      </c>
      <c r="AY219" s="17" t="s">
        <v>122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371</v>
      </c>
      <c r="BM219" s="229" t="s">
        <v>372</v>
      </c>
    </row>
    <row r="220" s="12" customFormat="1" ht="22.8" customHeight="1">
      <c r="A220" s="12"/>
      <c r="B220" s="202"/>
      <c r="C220" s="203"/>
      <c r="D220" s="204" t="s">
        <v>73</v>
      </c>
      <c r="E220" s="216" t="s">
        <v>373</v>
      </c>
      <c r="F220" s="216" t="s">
        <v>374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SUM(P221:P222)</f>
        <v>0</v>
      </c>
      <c r="Q220" s="210"/>
      <c r="R220" s="211">
        <f>SUM(R221:R222)</f>
        <v>0</v>
      </c>
      <c r="S220" s="210"/>
      <c r="T220" s="212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145</v>
      </c>
      <c r="AT220" s="214" t="s">
        <v>73</v>
      </c>
      <c r="AU220" s="214" t="s">
        <v>81</v>
      </c>
      <c r="AY220" s="213" t="s">
        <v>122</v>
      </c>
      <c r="BK220" s="215">
        <f>SUM(BK221:BK222)</f>
        <v>0</v>
      </c>
    </row>
    <row r="221" s="2" customFormat="1" ht="16.5" customHeight="1">
      <c r="A221" s="38"/>
      <c r="B221" s="39"/>
      <c r="C221" s="218" t="s">
        <v>332</v>
      </c>
      <c r="D221" s="218" t="s">
        <v>124</v>
      </c>
      <c r="E221" s="219" t="s">
        <v>376</v>
      </c>
      <c r="F221" s="220" t="s">
        <v>377</v>
      </c>
      <c r="G221" s="221" t="s">
        <v>164</v>
      </c>
      <c r="H221" s="222">
        <v>1</v>
      </c>
      <c r="I221" s="223"/>
      <c r="J221" s="224">
        <f>ROUND(I221*H221,2)</f>
        <v>0</v>
      </c>
      <c r="K221" s="220" t="s">
        <v>1</v>
      </c>
      <c r="L221" s="44"/>
      <c r="M221" s="225" t="s">
        <v>1</v>
      </c>
      <c r="N221" s="226" t="s">
        <v>39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371</v>
      </c>
      <c r="AT221" s="229" t="s">
        <v>124</v>
      </c>
      <c r="AU221" s="229" t="s">
        <v>83</v>
      </c>
      <c r="AY221" s="17" t="s">
        <v>122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371</v>
      </c>
      <c r="BM221" s="229" t="s">
        <v>378</v>
      </c>
    </row>
    <row r="222" s="2" customFormat="1" ht="16.5" customHeight="1">
      <c r="A222" s="38"/>
      <c r="B222" s="39"/>
      <c r="C222" s="218" t="s">
        <v>337</v>
      </c>
      <c r="D222" s="218" t="s">
        <v>124</v>
      </c>
      <c r="E222" s="219" t="s">
        <v>380</v>
      </c>
      <c r="F222" s="220" t="s">
        <v>381</v>
      </c>
      <c r="G222" s="221" t="s">
        <v>164</v>
      </c>
      <c r="H222" s="222">
        <v>1</v>
      </c>
      <c r="I222" s="223"/>
      <c r="J222" s="224">
        <f>ROUND(I222*H222,2)</f>
        <v>0</v>
      </c>
      <c r="K222" s="220" t="s">
        <v>1</v>
      </c>
      <c r="L222" s="44"/>
      <c r="M222" s="274" t="s">
        <v>1</v>
      </c>
      <c r="N222" s="275" t="s">
        <v>39</v>
      </c>
      <c r="O222" s="276"/>
      <c r="P222" s="277">
        <f>O222*H222</f>
        <v>0</v>
      </c>
      <c r="Q222" s="277">
        <v>0</v>
      </c>
      <c r="R222" s="277">
        <f>Q222*H222</f>
        <v>0</v>
      </c>
      <c r="S222" s="277">
        <v>0</v>
      </c>
      <c r="T222" s="27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371</v>
      </c>
      <c r="AT222" s="229" t="s">
        <v>124</v>
      </c>
      <c r="AU222" s="229" t="s">
        <v>83</v>
      </c>
      <c r="AY222" s="17" t="s">
        <v>122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81</v>
      </c>
      <c r="BK222" s="230">
        <f>ROUND(I222*H222,2)</f>
        <v>0</v>
      </c>
      <c r="BL222" s="17" t="s">
        <v>371</v>
      </c>
      <c r="BM222" s="229" t="s">
        <v>382</v>
      </c>
    </row>
    <row r="223" s="2" customFormat="1" ht="6.96" customHeight="1">
      <c r="A223" s="38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5n54VgTn6VzZy3MwTNr/45kJ6gN85WI5F5vMdsJpnNsETCqkcD6gGb/pLvAzAZwXslc8nTgS6X4mDYkGPme4vg==" hashValue="S/B8Y5UXAdUszwFsB6lv2HHsfZMdzDG+0UOECuuGK5Q+GBc51K/zfGVc+uJysWk6b+0zBJt/grwN7SE28KZRug==" algorithmName="SHA-512" password="CC35"/>
  <autoFilter ref="C124:K22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2021-02-22T11:27:53Z</dcterms:created>
  <dcterms:modified xsi:type="dcterms:W3CDTF">2021-02-22T11:28:01Z</dcterms:modified>
</cp:coreProperties>
</file>