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1"/>
  </bookViews>
  <sheets>
    <sheet name="Rekapitulace" sheetId="1" r:id="rId1"/>
    <sheet name="Položky všech ceníků" sheetId="2" r:id="rId2"/>
  </sheets>
  <definedNames>
    <definedName name="_xlnm.Print_Titles" localSheetId="0">'Rekapitulace'!$1:$1</definedName>
    <definedName name="_xlnm.Print_Titles" localSheetId="1">'Položky všech ceníků'!$1:$1</definedName>
  </definedNames>
  <calcPr calcId="152511"/>
</workbook>
</file>

<file path=xl/sharedStrings.xml><?xml version="1.0" encoding="utf-8"?>
<sst xmlns="http://schemas.openxmlformats.org/spreadsheetml/2006/main" count="681" uniqueCount="283">
  <si>
    <t>Rekapitulace</t>
  </si>
  <si>
    <t>Kap.</t>
  </si>
  <si>
    <t>Popis položky</t>
  </si>
  <si>
    <t>Základ DPH</t>
  </si>
  <si>
    <t>Základ 21,00%</t>
  </si>
  <si>
    <t>A.</t>
  </si>
  <si>
    <t>UPRAVENÉ ROZPOČTOVÉ NÁKLADY</t>
  </si>
  <si>
    <t/>
  </si>
  <si>
    <t>1.</t>
  </si>
  <si>
    <t>Demontáže   -  MONTÁŽ</t>
  </si>
  <si>
    <t>2.</t>
  </si>
  <si>
    <t>Přípojka NN  -  MONTÁŽ</t>
  </si>
  <si>
    <t>3.</t>
  </si>
  <si>
    <t>Rozváděče, přívodní vedení  -  MONTÁŽ</t>
  </si>
  <si>
    <t>4.</t>
  </si>
  <si>
    <t>Silnoproudá elektroinstalace  -  MONTÁŽ</t>
  </si>
  <si>
    <t>5.</t>
  </si>
  <si>
    <t>Slaboproudá elektroinstalace  -  MONTÁŽ</t>
  </si>
  <si>
    <t>6.</t>
  </si>
  <si>
    <t>MATERIÁL</t>
  </si>
  <si>
    <t>CELKEM URN</t>
  </si>
  <si>
    <t>B.</t>
  </si>
  <si>
    <t>DODÁVKY ZAŘÍZENÍ</t>
  </si>
  <si>
    <t>7.</t>
  </si>
  <si>
    <t>Dodávka zařízení (specifikace)</t>
  </si>
  <si>
    <t>CELKEM DODÁVKY</t>
  </si>
  <si>
    <t>C.</t>
  </si>
  <si>
    <t>VEDLEJŠÍ ROZPOČTOVÉ NÁKLADY</t>
  </si>
  <si>
    <t>8.</t>
  </si>
  <si>
    <t>podružný montážní materiál</t>
  </si>
  <si>
    <t>CELKEM VRN</t>
  </si>
  <si>
    <t>Σ</t>
  </si>
  <si>
    <t>REKAPITULACE CELKEM</t>
  </si>
  <si>
    <t>Základ DPH (*)</t>
  </si>
  <si>
    <t>DPH</t>
  </si>
  <si>
    <t>Celkem s DPH</t>
  </si>
  <si>
    <t>Sazba 21,00%</t>
  </si>
  <si>
    <t>Celkem:</t>
  </si>
  <si>
    <t>(*) byl upraven z důvodu zaokrouhlení</t>
  </si>
  <si>
    <t xml:space="preserve">Demontáže </t>
  </si>
  <si>
    <t>Poř.č.</t>
  </si>
  <si>
    <t>Číslo pol.</t>
  </si>
  <si>
    <t>Cena/jedn. [Kč]</t>
  </si>
  <si>
    <t>Množství</t>
  </si>
  <si>
    <t>Jedn.</t>
  </si>
  <si>
    <t>Celkem [Kč]</t>
  </si>
  <si>
    <t>01</t>
  </si>
  <si>
    <t>Demontáže stávající elektroinstalace NN a části SLP - u SLP demontovat jen plast. lišty vedení (vedení budou zasekána pod omítku)</t>
  </si>
  <si>
    <t>180,00</t>
  </si>
  <si>
    <t>hod</t>
  </si>
  <si>
    <t>Celkem za ceník:</t>
  </si>
  <si>
    <t>Cena:</t>
  </si>
  <si>
    <t>Kč</t>
  </si>
  <si>
    <t>Přípojka NN</t>
  </si>
  <si>
    <t>Napojení ve stávající RIS</t>
  </si>
  <si>
    <t>1,00</t>
  </si>
  <si>
    <t>ks</t>
  </si>
  <si>
    <t>02</t>
  </si>
  <si>
    <t>Instalace a zapojení RE rozváděče pod omítku, vč.vybourání výklenku</t>
  </si>
  <si>
    <t>03</t>
  </si>
  <si>
    <t>Instalace kabelu 1-CYKY 4x od pr. 25 do pr. 35 - pod omítku</t>
  </si>
  <si>
    <t>22,00</t>
  </si>
  <si>
    <t>m</t>
  </si>
  <si>
    <t>05</t>
  </si>
  <si>
    <t>Instalace kabelu CYKY do pr. 4mm - pod omítku</t>
  </si>
  <si>
    <t>85,00</t>
  </si>
  <si>
    <t>06</t>
  </si>
  <si>
    <t>Drážka ve zdi do 80x80mm</t>
  </si>
  <si>
    <t>07</t>
  </si>
  <si>
    <t>Kab. chránička pr. 75mm - pod omítku</t>
  </si>
  <si>
    <t>2,00</t>
  </si>
  <si>
    <t>08</t>
  </si>
  <si>
    <t>Nátěr dvířek st. RIS</t>
  </si>
  <si>
    <t>clk</t>
  </si>
  <si>
    <t>09</t>
  </si>
  <si>
    <t>Instalace el. instal. trubky pr.25mm, vč. příchytek</t>
  </si>
  <si>
    <t>4,00</t>
  </si>
  <si>
    <t>Rozváděče, přívodní vedení</t>
  </si>
  <si>
    <t>Instalace podomítkového rozváděče RH1 (osazení, výplet, zapojení) - celek</t>
  </si>
  <si>
    <t>Instalace podomítkového rozváděče RH2 (osazení, výplet, zapojení) - celek</t>
  </si>
  <si>
    <t>Instalace povrchového rozváděče RK (osazení, výplet, zapojení) - celek</t>
  </si>
  <si>
    <t>04</t>
  </si>
  <si>
    <t>CYKY-J 5x10 - pod omítku</t>
  </si>
  <si>
    <t>20,00</t>
  </si>
  <si>
    <t>CYKY-J 5x16 - pod omítku</t>
  </si>
  <si>
    <t>10,00</t>
  </si>
  <si>
    <t>Drážka ve zdi do 30x30mm</t>
  </si>
  <si>
    <t>Instalace el. instal. trubky pr.40mm, vč. příchytek</t>
  </si>
  <si>
    <t>Výsek výklenků pro RH1 a RH2</t>
  </si>
  <si>
    <t>8,00</t>
  </si>
  <si>
    <t xml:space="preserve">Zed. práce pro zazdění výklenků po st. rozváděčích </t>
  </si>
  <si>
    <t>Silnoproudá elektroinstalace</t>
  </si>
  <si>
    <t>Instalace povrchového čtvercového svítidla 600x600mm</t>
  </si>
  <si>
    <t>75,00</t>
  </si>
  <si>
    <t xml:space="preserve">Instalace povrchového lineárního svítidla </t>
  </si>
  <si>
    <t>47,00</t>
  </si>
  <si>
    <t xml:space="preserve">Instalace povrchového kruhového svítidla </t>
  </si>
  <si>
    <t>32,00</t>
  </si>
  <si>
    <t>Instalace nouzového povrchového svítidla s piktogramem</t>
  </si>
  <si>
    <t>29,00</t>
  </si>
  <si>
    <t>Instalace povrchového protipan. svítidla</t>
  </si>
  <si>
    <t>6,00</t>
  </si>
  <si>
    <t>Instalace vypínače řaz. 1 na omítku</t>
  </si>
  <si>
    <t>3,00</t>
  </si>
  <si>
    <t>Instalace vypínače řaz. 5 na omítku</t>
  </si>
  <si>
    <t>Instalace vypínače řaz. 6 na omítku</t>
  </si>
  <si>
    <t>9,00</t>
  </si>
  <si>
    <t>Instalace krabice pr.68mm - pod omítku</t>
  </si>
  <si>
    <t>10</t>
  </si>
  <si>
    <t>Vykroužení kapsy pro krabici pr.68mm</t>
  </si>
  <si>
    <t>11</t>
  </si>
  <si>
    <t>Instalace vypínače řaz. 1  - pod omítku</t>
  </si>
  <si>
    <t>12</t>
  </si>
  <si>
    <t>Instalace vypínače řaz. 5  - pod omítku</t>
  </si>
  <si>
    <t>11,00</t>
  </si>
  <si>
    <t>13</t>
  </si>
  <si>
    <t>Instalace vypínače řaz. 6  - pod omítku</t>
  </si>
  <si>
    <t>26,00</t>
  </si>
  <si>
    <t>14</t>
  </si>
  <si>
    <t>Instalace záslepek na krabice po st přístrojích</t>
  </si>
  <si>
    <t>15</t>
  </si>
  <si>
    <t>Instalace vypínače řaz. 7 - pod omítku</t>
  </si>
  <si>
    <t>5,00</t>
  </si>
  <si>
    <t>16</t>
  </si>
  <si>
    <t>Instalace otočného stmívače DALI - pod omítku</t>
  </si>
  <si>
    <t>17</t>
  </si>
  <si>
    <t>Instalace jednonásobné zásuvky 230V - pod omítku</t>
  </si>
  <si>
    <t>122,00</t>
  </si>
  <si>
    <t>18</t>
  </si>
  <si>
    <t xml:space="preserve">Instalace trojpólového stiskacího spínače 400V </t>
  </si>
  <si>
    <t>15,00</t>
  </si>
  <si>
    <t>19</t>
  </si>
  <si>
    <t>Instalace dvojnásobné zásuvky 230V - pod omítku</t>
  </si>
  <si>
    <t>83,00</t>
  </si>
  <si>
    <t>20</t>
  </si>
  <si>
    <t>Instalace jednonásobné zásuvky 230V na omítku</t>
  </si>
  <si>
    <t>40,00</t>
  </si>
  <si>
    <t>21</t>
  </si>
  <si>
    <t>Instalace dvojnásobné zásuvky 230V - na omítku</t>
  </si>
  <si>
    <t>22</t>
  </si>
  <si>
    <t>Instalace hl.  a doplňujícího pospojování (instalace MET svorek a vodičů H07V-K ZŽ)</t>
  </si>
  <si>
    <t>23</t>
  </si>
  <si>
    <t>24</t>
  </si>
  <si>
    <t>Instalace kabelu CYKY do pr. 4mm - povrchově v liště/žlabu</t>
  </si>
  <si>
    <t>375,00</t>
  </si>
  <si>
    <t>25</t>
  </si>
  <si>
    <t>Instalce plastové el. inst. lišty/trubky</t>
  </si>
  <si>
    <t>26</t>
  </si>
  <si>
    <t>27</t>
  </si>
  <si>
    <t>Instalace kabel. žlab 60x150mm, vč. spojek a konzol</t>
  </si>
  <si>
    <t>28</t>
  </si>
  <si>
    <t>Instalace nástěnného tlačítka s 1xNO 230V kontaktem</t>
  </si>
  <si>
    <t>30</t>
  </si>
  <si>
    <t>Instalace  - sada zvonku (tlačítko + gong)</t>
  </si>
  <si>
    <t>Slaboproudá elektroinstalace</t>
  </si>
  <si>
    <t>Instalace datového rozváděče DTx (osazení, zapojení)</t>
  </si>
  <si>
    <t>Instalace datovév zásuvky 2xRJ45 - pod omítku</t>
  </si>
  <si>
    <t>35,00</t>
  </si>
  <si>
    <t>Instalce WIFI routeru</t>
  </si>
  <si>
    <t>7,00</t>
  </si>
  <si>
    <t>FTP cat6 - pod omítku (nová i stáv. vedení)</t>
  </si>
  <si>
    <t>Drážka ve zdi do 15x15mm (nová i stáv. vedení)</t>
  </si>
  <si>
    <t>Prodloužení stáv. dat. kabelů, vč. instalace krabice KT250  se spojkami v místn. 2.05</t>
  </si>
  <si>
    <t>Materiály</t>
  </si>
  <si>
    <t>Elektroměrový rozváděč, dvousazbový, třífázový, 3x 3f. elm. místo, 3x HDO, IP43/20, oceloplechový, podomítkový</t>
  </si>
  <si>
    <t>1-CYKY 4x25</t>
  </si>
  <si>
    <t>1-CYKY 4x35</t>
  </si>
  <si>
    <t>CYKY-J 3x1,5</t>
  </si>
  <si>
    <t>Kab. chánička KF09075</t>
  </si>
  <si>
    <t>CYKY-J 3x2,5</t>
  </si>
  <si>
    <t>El. instal. trubka tuhá pr.25mm, bílá, vč. příchytek</t>
  </si>
  <si>
    <t>Nátěr dvířek stávající RIS</t>
  </si>
  <si>
    <t>Celkem za skupinu:</t>
  </si>
  <si>
    <t>Rozváděče NN, přívodní vedení</t>
  </si>
  <si>
    <t xml:space="preserve">Rováděč RH1 (skříň, výbava, vodiče CYA) - dle schéma </t>
  </si>
  <si>
    <t xml:space="preserve">Rozváděč RH2 (skříň, výbava, vodiče CAY) - dle schéma </t>
  </si>
  <si>
    <t xml:space="preserve">Rozváděč RK (skříň, výbava, vodiče CYA) - dle schéma </t>
  </si>
  <si>
    <t>CYKY-J 5x10</t>
  </si>
  <si>
    <t>CYKY-J 5x16</t>
  </si>
  <si>
    <t>El. instal. plastová trubka tuhá pr. 40mm, bílá</t>
  </si>
  <si>
    <t>zed. mat. pro zazdění výklenků po st. rozváděčích (např. pórobeton + lepidlo + omítka)</t>
  </si>
  <si>
    <t>m3</t>
  </si>
  <si>
    <t xml:space="preserve">LED čtvercové  svítidlo DALI, 49W, 5700lm, 4000K + rám pro přisazenou montáž </t>
  </si>
  <si>
    <t xml:space="preserve">LED čtvercové svítidlo nestmívalné, 49W, 5700lm, 4000K + rám pro přisazenou montáž </t>
  </si>
  <si>
    <t>LED lineární svítidlo nestmívatelné, 50W, 7500lm, 4000K, IP65, přisazené</t>
  </si>
  <si>
    <t>LED kruhové svítidlo, White, 16W, NW, 1550lm, 4000K, přisazené</t>
  </si>
  <si>
    <t>LED kruhové svítidlo, White, 24W, NW, 2300lm, 4000K, přisazené</t>
  </si>
  <si>
    <t>LED lineární svítidlo obdelníkové, 57W, 7200lm, 4000K, IP40, přisazené</t>
  </si>
  <si>
    <t>Nouzové svítidlo, EXIT, 1W, LED, 125lm, Basic, IP65, 3h, svítí při výpadku, přisazené, piktogram ve směru úniku, přisazené</t>
  </si>
  <si>
    <t>Protipanické svítidlo, Lovato II, uni. optika, 3W, LED, 350lm, Basic, IP41, svítí při výpadku, bálé, přisazené</t>
  </si>
  <si>
    <t xml:space="preserve">LED čtvercové svítidlo nestmívalné, 57W, 6200lm, 4000K + rám pro přisazenou montáž </t>
  </si>
  <si>
    <t>LED kruhové svítidlo Dita Round W s čidlem pohybu, IP54, 14W, 1000lm, 4000K, bílé, přisazené</t>
  </si>
  <si>
    <t>Vypínač řaz. 1, přisazený, IP54, , bílá</t>
  </si>
  <si>
    <t>Vypínač řaz. 6, přisazený, IP54, bílá</t>
  </si>
  <si>
    <t>Vypínač řaz. 5, přisazený, IP54, bílá</t>
  </si>
  <si>
    <t>Časové relá pod vypínač do KU68</t>
  </si>
  <si>
    <t>Krabice KP68</t>
  </si>
  <si>
    <t>15.1</t>
  </si>
  <si>
    <t>Víčka pro zaslepení krabic po st. přístrojích</t>
  </si>
  <si>
    <t>Vypínač řaz. 1, pod omítku, bílá, komplet</t>
  </si>
  <si>
    <t>Vypínač řaz. 5, pod omítku, bílá, komplet</t>
  </si>
  <si>
    <t>Vypínač řaz. 6, pod omítku, bílá, komplet</t>
  </si>
  <si>
    <t>Vypínač řaz. 7, pod omítku, bílá, komplet</t>
  </si>
  <si>
    <t>Stmívač otočný DALI, 2117/11 U-500, vč. otoč. krytu a rámečku, pod omítku, bílý</t>
  </si>
  <si>
    <t>Zásuvka jednonásobná, 250V, 16A, pod omítku, bílá, komplet</t>
  </si>
  <si>
    <t>Spínač trojpólový stiskací, na omítku, 400V, IP54, 25A, bílá</t>
  </si>
  <si>
    <t>Zásuvka dvojnásobná, 250V, 16A, pod omítku, bílá, komplet</t>
  </si>
  <si>
    <t>Zásuvka dvojnásobná, 250V, 16A, na omítku, IP54, bílá</t>
  </si>
  <si>
    <t>Zásuvka jednonásobná, 250V, 16A, na omítku, IP54, bílá</t>
  </si>
  <si>
    <t>Zásuvka jednonásobná, 250V, 16A, pod omítku, s SPD T3, bílá, komplet</t>
  </si>
  <si>
    <t>Svorka MET přisazená s víčkem</t>
  </si>
  <si>
    <t>PVC lišta 20x20mm, bílá</t>
  </si>
  <si>
    <t>29</t>
  </si>
  <si>
    <t>CYKY-J 5x2,5</t>
  </si>
  <si>
    <t>H07RR-F 5G2,5</t>
  </si>
  <si>
    <t>31</t>
  </si>
  <si>
    <t>Obebná plast. trubka, bílá</t>
  </si>
  <si>
    <t>32</t>
  </si>
  <si>
    <t>CYKY-J 5x4</t>
  </si>
  <si>
    <t>33</t>
  </si>
  <si>
    <t>CYKY-J 5x1,5</t>
  </si>
  <si>
    <t>34</t>
  </si>
  <si>
    <t>35</t>
  </si>
  <si>
    <t>CYKY-O 3x1,5</t>
  </si>
  <si>
    <t>36</t>
  </si>
  <si>
    <t>H07RR-F 5G4</t>
  </si>
  <si>
    <t>37</t>
  </si>
  <si>
    <t>Žlab DZ60x150, vč. spojek a konzol</t>
  </si>
  <si>
    <t>38</t>
  </si>
  <si>
    <t>CYKY-O 5x1,5</t>
  </si>
  <si>
    <t>39</t>
  </si>
  <si>
    <t xml:space="preserve">Sádra elektrikářská </t>
  </si>
  <si>
    <t>kg</t>
  </si>
  <si>
    <t>40</t>
  </si>
  <si>
    <t>PVC lišta 60x40mm, bílá</t>
  </si>
  <si>
    <t>41</t>
  </si>
  <si>
    <t>Total Stop - Nástěnné tlačítko s 1xNO 230V kontaktem, optařeno ochr. sklíčkem proti nahodilému sepnutí</t>
  </si>
  <si>
    <t>42</t>
  </si>
  <si>
    <t>H07V-K 4 ZŽ</t>
  </si>
  <si>
    <t>43</t>
  </si>
  <si>
    <t>H07V-K 6 ZŽ</t>
  </si>
  <si>
    <t>44</t>
  </si>
  <si>
    <t>H07V-K 10 ZŽ</t>
  </si>
  <si>
    <t>45</t>
  </si>
  <si>
    <t>H07V-K 16 ZŽ</t>
  </si>
  <si>
    <t>46</t>
  </si>
  <si>
    <t>H07V-K 25 ZŽ</t>
  </si>
  <si>
    <t>47</t>
  </si>
  <si>
    <t>ZSA16 + CU pásek</t>
  </si>
  <si>
    <t>48</t>
  </si>
  <si>
    <t>CYKY-J 5x6</t>
  </si>
  <si>
    <t>49</t>
  </si>
  <si>
    <t>H07RR-F 5G6</t>
  </si>
  <si>
    <t>50</t>
  </si>
  <si>
    <t>Sada zvonku (tlačítko + gong)</t>
  </si>
  <si>
    <t>Datová zásuvka pod omítku, 2x RJ45, bílá - komplet</t>
  </si>
  <si>
    <t>FTP cat 6</t>
  </si>
  <si>
    <t>WIFI router Ubiquiti UnFi AC Long Range</t>
  </si>
  <si>
    <t>Obebná plast. trubka pr. 20mm, bílá</t>
  </si>
  <si>
    <t>Krabice KT250 s víčkem, vč. spojek UTP</t>
  </si>
  <si>
    <t>Celkem za materiály:</t>
  </si>
  <si>
    <t>Dodávky zařízení (specifikace)</t>
  </si>
  <si>
    <t xml:space="preserve">Revize elektroinstalace </t>
  </si>
  <si>
    <t>Dokumentace skutečného provedení stavby</t>
  </si>
  <si>
    <t>ckl</t>
  </si>
  <si>
    <t>Koordinace prací</t>
  </si>
  <si>
    <t>Odvoz a likvidace odpadu</t>
  </si>
  <si>
    <t>Stěhování stávajícího nábytku</t>
  </si>
  <si>
    <t>Celkem za dodávky:</t>
  </si>
  <si>
    <t>Investor:</t>
  </si>
  <si>
    <t>Rekonstrukce el. instalace NN a SLP v objektu MŠ na ul. Máchova č.p.62, NJ</t>
  </si>
  <si>
    <t>Část PD:</t>
  </si>
  <si>
    <t>Název stavby:</t>
  </si>
  <si>
    <t>Mateřská škola Trojlístek, Máchova 62, 742 01 Nový Jičín, IČO 62330101</t>
  </si>
  <si>
    <t>Výkaz výměr</t>
  </si>
  <si>
    <t>Datový rozváděč DTx (Skříň 550x320x400, výbava: 2x Switch 24× 1Gbit/s port, rozvod 230V AC s SPDT3 8xzás. 230V) - celek</t>
  </si>
  <si>
    <t>Vápenocementová omítka rýh štuková ve stropech, šířky rýhy do 150 mm, vč. štukové omítky</t>
  </si>
  <si>
    <t>Vápenocementová omítka rýh štuková ve stěnách, šířky rýhy do 150 mm, vč. štukové omítky</t>
  </si>
  <si>
    <t>Přesun hmot pro budovy občanské výstavby, bydlení, výrobu a služby  s nosnou svislou konstrukcí zděnou z cihel, tvárnic nebo kamene vodorovná dopravní vzdálenost do 100 m pro budovy výšky do 6 m</t>
  </si>
  <si>
    <t>Penetrace podkladu jednonásobná základní akrylátová v místnostech výšky do 3,80 m</t>
  </si>
  <si>
    <t>Malby z malířských směsí otěruvzdorných za mokra dvojnásobné, bílé za mokra otěruvzdorné výborně v místnostech výšky do 3,80 m</t>
  </si>
  <si>
    <t>m2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</si>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</sst>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5]#,##0.00;\-#,##0.00"/>
    <numFmt numFmtId="165" formatCode="#,##0.00\ &quot;Kč&quot;"/>
    <numFmt numFmtId="166" formatCode="#,##0.00_ ;\-#,##0.00\ "/>
  </numFmts>
  <fonts count="12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FF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sz val="10"/>
      <color rgb="FF000000"/>
      <name val="Arial"/>
      <family val="2"/>
    </font>
    <font>
      <b/>
      <sz val="9.75"/>
      <color rgb="FF000000"/>
      <name val="Arial"/>
      <family val="2"/>
    </font>
    <font>
      <b/>
      <sz val="9.75"/>
      <color rgb="FF00008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2" fillId="0" borderId="0" xfId="0" applyFont="1" applyFill="1" applyBorder="1"/>
    <xf numFmtId="0" fontId="2" fillId="2" borderId="0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10" fillId="0" borderId="7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horizontal="right" vertical="center" wrapText="1" readingOrder="1"/>
    </xf>
    <xf numFmtId="165" fontId="2" fillId="0" borderId="0" xfId="0" applyNumberFormat="1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 applyFill="1" applyBorder="1"/>
    <xf numFmtId="165" fontId="10" fillId="0" borderId="7" xfId="0" applyNumberFormat="1" applyFont="1" applyFill="1" applyBorder="1" applyAlignment="1">
      <alignment horizontal="right" vertical="top" wrapText="1" readingOrder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164" fontId="8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Fill="1" applyBorder="1"/>
    <xf numFmtId="0" fontId="10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165" fontId="10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horizontal="left" vertical="top" wrapText="1" readingOrder="1"/>
    </xf>
    <xf numFmtId="0" fontId="9" fillId="0" borderId="7" xfId="0" applyNumberFormat="1" applyFont="1" applyFill="1" applyBorder="1" applyAlignment="1">
      <alignment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10" fillId="0" borderId="7" xfId="0" applyNumberFormat="1" applyFont="1" applyFill="1" applyBorder="1" applyAlignment="1">
      <alignment horizontal="right" vertical="top" wrapText="1" readingOrder="1"/>
    </xf>
    <xf numFmtId="165" fontId="10" fillId="0" borderId="7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horizontal="right" vertical="top" wrapText="1" readingOrder="1"/>
    </xf>
    <xf numFmtId="0" fontId="8" fillId="0" borderId="0" xfId="0" applyNumberFormat="1" applyFont="1" applyFill="1" applyBorder="1" applyAlignment="1">
      <alignment vertical="top" wrapText="1" readingOrder="1"/>
    </xf>
    <xf numFmtId="0" fontId="7" fillId="0" borderId="10" xfId="0" applyNumberFormat="1" applyFont="1" applyFill="1" applyBorder="1" applyAlignment="1">
      <alignment horizontal="left" vertical="center" wrapText="1" readingOrder="1"/>
    </xf>
    <xf numFmtId="0" fontId="2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 vertical="center" wrapText="1" readingOrder="1"/>
    </xf>
    <xf numFmtId="165" fontId="7" fillId="0" borderId="10" xfId="0" applyNumberFormat="1" applyFont="1" applyFill="1" applyBorder="1" applyAlignment="1">
      <alignment horizontal="right" vertical="center" wrapText="1" readingOrder="1"/>
    </xf>
    <xf numFmtId="165" fontId="8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165" fontId="7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165" fontId="2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10" xfId="0" applyNumberFormat="1" applyFont="1" applyFill="1" applyBorder="1" applyAlignment="1">
      <alignment horizontal="right" vertical="top" wrapText="1" readingOrder="1"/>
    </xf>
    <xf numFmtId="0" fontId="7" fillId="0" borderId="1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horizontal="right" vertical="top" wrapText="1" readingOrder="1"/>
    </xf>
    <xf numFmtId="0" fontId="2" fillId="2" borderId="0" xfId="0" applyNumberFormat="1" applyFont="1" applyFill="1" applyBorder="1" applyAlignment="1">
      <alignment vertical="top" wrapText="1"/>
    </xf>
    <xf numFmtId="0" fontId="5" fillId="2" borderId="0" xfId="0" applyNumberFormat="1" applyFont="1" applyFill="1" applyBorder="1" applyAlignment="1">
      <alignment vertical="top" wrapText="1" readingOrder="1"/>
    </xf>
    <xf numFmtId="165" fontId="2" fillId="0" borderId="7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horizontal="right" vertical="center" wrapText="1" readingOrder="1"/>
    </xf>
    <xf numFmtId="0" fontId="2" fillId="0" borderId="9" xfId="0" applyNumberFormat="1" applyFont="1" applyFill="1" applyBorder="1" applyAlignment="1">
      <alignment vertical="top" wrapText="1"/>
    </xf>
    <xf numFmtId="166" fontId="8" fillId="0" borderId="0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vertical="center" wrapText="1" readingOrder="1"/>
    </xf>
    <xf numFmtId="0" fontId="11" fillId="0" borderId="0" xfId="0" applyNumberFormat="1" applyFont="1" applyFill="1" applyBorder="1" applyAlignment="1">
      <alignment horizontal="left" vertical="top" wrapText="1" readingOrder="1"/>
    </xf>
    <xf numFmtId="2" fontId="8" fillId="0" borderId="0" xfId="0" applyNumberFormat="1" applyFont="1" applyFill="1" applyBorder="1" applyAlignment="1">
      <alignment horizontal="right" vertical="top" wrapText="1" readingOrder="1"/>
    </xf>
    <xf numFmtId="2" fontId="2" fillId="0" borderId="0" xfId="0" applyNumberFormat="1" applyFont="1" applyFill="1" applyBorder="1"/>
    <xf numFmtId="0" fontId="7" fillId="0" borderId="9" xfId="0" applyNumberFormat="1" applyFont="1" applyFill="1" applyBorder="1" applyAlignment="1">
      <alignment horizontal="right" vertical="top" wrapText="1" readingOrder="1"/>
    </xf>
    <xf numFmtId="0" fontId="7" fillId="0" borderId="9" xfId="0" applyNumberFormat="1" applyFont="1" applyFill="1" applyBorder="1" applyAlignment="1">
      <alignment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00FF"/>
      <rgbColor rgb="00D3D3D3"/>
      <rgbColor rgb="00808080"/>
      <rgbColor rgb="00000080"/>
      <rgbColor rgb="0000FFFF"/>
      <rgbColor rgb="00800000"/>
      <rgbColor rgb="00008000"/>
      <rgbColor rgb="00FF00FF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6"/>
  <sheetViews>
    <sheetView showGridLines="0" view="pageBreakPreview" zoomScale="115" zoomScaleSheetLayoutView="115" workbookViewId="0" topLeftCell="A1">
      <pane ySplit="1" topLeftCell="A2" activePane="bottomLeft" state="frozen"/>
      <selection pane="bottomLeft" activeCell="U22" sqref="U22:V22"/>
    </sheetView>
  </sheetViews>
  <sheetFormatPr defaultColWidth="9.140625" defaultRowHeight="15"/>
  <cols>
    <col min="1" max="2" width="0.5625" style="0" customWidth="1"/>
    <col min="3" max="3" width="1.1484375" style="0" customWidth="1"/>
    <col min="4" max="4" width="0.2890625" style="0" customWidth="1"/>
    <col min="5" max="5" width="6.7109375" style="0" customWidth="1"/>
    <col min="6" max="6" width="2.00390625" style="0" customWidth="1"/>
    <col min="7" max="7" width="0.42578125" style="0" customWidth="1"/>
    <col min="8" max="8" width="2.00390625" style="0" customWidth="1"/>
    <col min="9" max="9" width="1.1484375" style="0" customWidth="1"/>
    <col min="10" max="10" width="9.140625" style="0" hidden="1" customWidth="1"/>
    <col min="11" max="11" width="5.421875" style="0" customWidth="1"/>
    <col min="12" max="12" width="4.8515625" style="0" customWidth="1"/>
    <col min="13" max="13" width="6.7109375" style="0" customWidth="1"/>
    <col min="14" max="14" width="9.140625" style="0" hidden="1" customWidth="1"/>
    <col min="15" max="15" width="8.7109375" style="0" customWidth="1"/>
    <col min="16" max="16" width="9.140625" style="0" hidden="1" customWidth="1"/>
    <col min="17" max="17" width="8.140625" style="0" customWidth="1"/>
    <col min="18" max="18" width="9.140625" style="0" hidden="1" customWidth="1"/>
    <col min="19" max="19" width="15.28125" style="0" customWidth="1"/>
    <col min="20" max="20" width="4.00390625" style="0" customWidth="1"/>
    <col min="21" max="21" width="10.421875" style="0" customWidth="1"/>
    <col min="22" max="22" width="4.00390625" style="0" customWidth="1"/>
    <col min="23" max="23" width="2.8515625" style="0" customWidth="1"/>
    <col min="24" max="24" width="3.7109375" style="0" customWidth="1"/>
    <col min="25" max="25" width="8.8515625" style="0" customWidth="1"/>
    <col min="26" max="26" width="9.140625" style="0" hidden="1" customWidth="1"/>
    <col min="27" max="27" width="1.28515625" style="0" customWidth="1"/>
    <col min="28" max="29" width="0.5625" style="0" customWidth="1"/>
  </cols>
  <sheetData>
    <row r="1" ht="15" hidden="1"/>
    <row r="2" spans="2:28" ht="2.8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5.6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5"/>
    </row>
    <row r="4" spans="2:28" ht="16.35" customHeight="1">
      <c r="B4" s="6"/>
      <c r="C4" s="1"/>
      <c r="D4" s="1"/>
      <c r="E4" s="46" t="s">
        <v>269</v>
      </c>
      <c r="F4" s="47"/>
      <c r="G4" s="47"/>
      <c r="H4" s="47"/>
      <c r="I4" s="47"/>
      <c r="J4" s="47"/>
      <c r="K4" s="47"/>
      <c r="L4" s="48" t="s">
        <v>273</v>
      </c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1"/>
      <c r="AA4" s="7"/>
      <c r="AB4" s="5"/>
    </row>
    <row r="5" spans="2:28" ht="16.35" customHeight="1">
      <c r="B5" s="6"/>
      <c r="C5" s="1"/>
      <c r="D5" s="1"/>
      <c r="E5" s="46" t="s">
        <v>272</v>
      </c>
      <c r="F5" s="47"/>
      <c r="G5" s="47"/>
      <c r="H5" s="47"/>
      <c r="I5" s="47"/>
      <c r="J5" s="47"/>
      <c r="K5" s="47"/>
      <c r="L5" s="48" t="s">
        <v>270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1"/>
      <c r="AA5" s="7"/>
      <c r="AB5" s="5"/>
    </row>
    <row r="6" spans="2:28" ht="16.35" customHeight="1">
      <c r="B6" s="6"/>
      <c r="C6" s="1"/>
      <c r="D6" s="1"/>
      <c r="E6" s="46" t="s">
        <v>271</v>
      </c>
      <c r="F6" s="47"/>
      <c r="G6" s="47"/>
      <c r="H6" s="47"/>
      <c r="I6" s="47"/>
      <c r="J6" s="47"/>
      <c r="K6" s="47"/>
      <c r="L6" s="48" t="s">
        <v>274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1"/>
      <c r="AA6" s="7"/>
      <c r="AB6" s="5"/>
    </row>
    <row r="7" spans="2:28" ht="15" hidden="1"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7"/>
      <c r="AB7" s="5"/>
    </row>
    <row r="8" spans="2:28" ht="2.8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  <c r="AB8" s="5"/>
    </row>
    <row r="9" spans="2:28" ht="2.85" customHeight="1">
      <c r="B9" s="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ht="15" hidden="1"/>
    <row r="11" ht="14.1" customHeight="1"/>
    <row r="12" ht="2.85" customHeight="1"/>
    <row r="13" ht="15" hidden="1"/>
    <row r="14" spans="2:28" ht="17.1" customHeight="1">
      <c r="B14" s="43" t="s">
        <v>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ht="2.85" customHeight="1"/>
    <row r="16" spans="2:28" ht="11.45" customHeight="1">
      <c r="B16" s="44" t="s">
        <v>1</v>
      </c>
      <c r="C16" s="34"/>
      <c r="D16" s="34"/>
      <c r="E16" s="34"/>
      <c r="F16" s="45" t="s">
        <v>2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44" t="s">
        <v>3</v>
      </c>
      <c r="V16" s="34"/>
      <c r="W16" s="44" t="s">
        <v>4</v>
      </c>
      <c r="X16" s="34"/>
      <c r="Y16" s="34"/>
      <c r="Z16" s="34"/>
      <c r="AA16" s="34"/>
      <c r="AB16" s="34"/>
    </row>
    <row r="17" spans="2:28" ht="11.45" customHeight="1">
      <c r="B17" s="38" t="s">
        <v>5</v>
      </c>
      <c r="C17" s="23"/>
      <c r="D17" s="23"/>
      <c r="E17" s="23"/>
      <c r="F17" s="39" t="s">
        <v>6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41" t="s">
        <v>7</v>
      </c>
      <c r="V17" s="23"/>
      <c r="W17" s="41" t="s">
        <v>7</v>
      </c>
      <c r="X17" s="23"/>
      <c r="Y17" s="23"/>
      <c r="Z17" s="23"/>
      <c r="AA17" s="23"/>
      <c r="AB17" s="23"/>
    </row>
    <row r="18" spans="2:28" ht="11.25" customHeight="1">
      <c r="B18" s="31" t="s">
        <v>8</v>
      </c>
      <c r="C18" s="23"/>
      <c r="D18" s="23"/>
      <c r="E18" s="23"/>
      <c r="F18" s="32" t="s">
        <v>9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37">
        <f>'Položky všech ceníků'!K17</f>
        <v>0</v>
      </c>
      <c r="V18" s="42"/>
      <c r="W18" s="37">
        <f>U18</f>
        <v>0</v>
      </c>
      <c r="X18" s="42"/>
      <c r="Y18" s="42"/>
      <c r="Z18" s="42"/>
      <c r="AA18" s="42"/>
      <c r="AB18" s="42"/>
    </row>
    <row r="19" spans="2:28" ht="11.45" customHeight="1">
      <c r="B19" s="31" t="s">
        <v>10</v>
      </c>
      <c r="C19" s="23"/>
      <c r="D19" s="23"/>
      <c r="E19" s="23"/>
      <c r="F19" s="32" t="s">
        <v>11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37">
        <f>'Položky všech ceníků'!K43</f>
        <v>0</v>
      </c>
      <c r="V19" s="42"/>
      <c r="W19" s="37">
        <f aca="true" t="shared" si="0" ref="W19:W23">U19</f>
        <v>0</v>
      </c>
      <c r="X19" s="42"/>
      <c r="Y19" s="42"/>
      <c r="Z19" s="42"/>
      <c r="AA19" s="42"/>
      <c r="AB19" s="42"/>
    </row>
    <row r="20" spans="2:28" ht="11.45" customHeight="1">
      <c r="B20" s="31" t="s">
        <v>12</v>
      </c>
      <c r="C20" s="23"/>
      <c r="D20" s="23"/>
      <c r="E20" s="23"/>
      <c r="F20" s="32" t="s">
        <v>13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37">
        <f>'Položky všech ceníků'!K68</f>
        <v>0</v>
      </c>
      <c r="V20" s="42"/>
      <c r="W20" s="37">
        <f t="shared" si="0"/>
        <v>0</v>
      </c>
      <c r="X20" s="42"/>
      <c r="Y20" s="42"/>
      <c r="Z20" s="42"/>
      <c r="AA20" s="42"/>
      <c r="AB20" s="42"/>
    </row>
    <row r="21" spans="2:28" ht="11.45" customHeight="1">
      <c r="B21" s="31" t="s">
        <v>14</v>
      </c>
      <c r="C21" s="23"/>
      <c r="D21" s="23"/>
      <c r="E21" s="23"/>
      <c r="F21" s="32" t="s">
        <v>15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37">
        <f>'Položky všech ceníků'!K114</f>
        <v>0</v>
      </c>
      <c r="V21" s="42"/>
      <c r="W21" s="37">
        <f t="shared" si="0"/>
        <v>0</v>
      </c>
      <c r="X21" s="42"/>
      <c r="Y21" s="42"/>
      <c r="Z21" s="42"/>
      <c r="AA21" s="42"/>
      <c r="AB21" s="42"/>
    </row>
    <row r="22" spans="2:28" ht="11.25" customHeight="1">
      <c r="B22" s="31" t="s">
        <v>16</v>
      </c>
      <c r="C22" s="23"/>
      <c r="D22" s="23"/>
      <c r="E22" s="23"/>
      <c r="F22" s="32" t="s">
        <v>17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37">
        <f>'Položky všech ceníků'!K140</f>
        <v>0</v>
      </c>
      <c r="V22" s="42"/>
      <c r="W22" s="37">
        <f t="shared" si="0"/>
        <v>0</v>
      </c>
      <c r="X22" s="42"/>
      <c r="Y22" s="42"/>
      <c r="Z22" s="42"/>
      <c r="AA22" s="42"/>
      <c r="AB22" s="42"/>
    </row>
    <row r="23" spans="2:28" ht="11.45" customHeight="1">
      <c r="B23" s="31" t="s">
        <v>18</v>
      </c>
      <c r="C23" s="23"/>
      <c r="D23" s="23"/>
      <c r="E23" s="23"/>
      <c r="F23" s="32" t="s">
        <v>19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37">
        <f>'Položky všech ceníků'!K273</f>
        <v>0</v>
      </c>
      <c r="V23" s="42"/>
      <c r="W23" s="37">
        <f t="shared" si="0"/>
        <v>0</v>
      </c>
      <c r="X23" s="42"/>
      <c r="Y23" s="42"/>
      <c r="Z23" s="42"/>
      <c r="AA23" s="42"/>
      <c r="AB23" s="42"/>
    </row>
    <row r="24" spans="2:28" ht="11.45" customHeight="1">
      <c r="B24" s="38" t="s">
        <v>7</v>
      </c>
      <c r="C24" s="23"/>
      <c r="D24" s="23"/>
      <c r="E24" s="23"/>
      <c r="F24" s="39" t="s">
        <v>20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40">
        <f>SUM(U18:V23)</f>
        <v>0</v>
      </c>
      <c r="V24" s="42"/>
      <c r="W24" s="40">
        <f>SUM(W18:AB23)</f>
        <v>0</v>
      </c>
      <c r="X24" s="42"/>
      <c r="Y24" s="42"/>
      <c r="Z24" s="42"/>
      <c r="AA24" s="42"/>
      <c r="AB24" s="42"/>
    </row>
    <row r="25" spans="2:28" ht="11.45" customHeight="1">
      <c r="B25" s="31" t="s">
        <v>7</v>
      </c>
      <c r="C25" s="23"/>
      <c r="D25" s="23"/>
      <c r="E25" s="23"/>
      <c r="F25" s="32" t="s">
        <v>7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31" t="s">
        <v>7</v>
      </c>
      <c r="V25" s="23"/>
      <c r="W25" s="31" t="s">
        <v>7</v>
      </c>
      <c r="X25" s="23"/>
      <c r="Y25" s="23"/>
      <c r="Z25" s="23"/>
      <c r="AA25" s="23"/>
      <c r="AB25" s="23"/>
    </row>
    <row r="26" spans="2:28" ht="11.25" customHeight="1">
      <c r="B26" s="38" t="s">
        <v>21</v>
      </c>
      <c r="C26" s="23"/>
      <c r="D26" s="23"/>
      <c r="E26" s="23"/>
      <c r="F26" s="39" t="s">
        <v>22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41" t="s">
        <v>7</v>
      </c>
      <c r="V26" s="23"/>
      <c r="W26" s="41" t="s">
        <v>7</v>
      </c>
      <c r="X26" s="23"/>
      <c r="Y26" s="23"/>
      <c r="Z26" s="23"/>
      <c r="AA26" s="23"/>
      <c r="AB26" s="23"/>
    </row>
    <row r="27" spans="2:28" ht="11.45" customHeight="1">
      <c r="B27" s="31" t="s">
        <v>23</v>
      </c>
      <c r="C27" s="23"/>
      <c r="D27" s="23"/>
      <c r="E27" s="23"/>
      <c r="F27" s="32" t="s">
        <v>24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37">
        <f>'Položky všech ceníků'!K300</f>
        <v>0</v>
      </c>
      <c r="V27" s="42"/>
      <c r="W27" s="37">
        <f>U27</f>
        <v>0</v>
      </c>
      <c r="X27" s="42"/>
      <c r="Y27" s="42"/>
      <c r="Z27" s="42"/>
      <c r="AA27" s="42"/>
      <c r="AB27" s="42"/>
    </row>
    <row r="28" spans="2:28" ht="11.45" customHeight="1">
      <c r="B28" s="38" t="s">
        <v>7</v>
      </c>
      <c r="C28" s="23"/>
      <c r="D28" s="23"/>
      <c r="E28" s="23"/>
      <c r="F28" s="39" t="s">
        <v>25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40">
        <f>U27</f>
        <v>0</v>
      </c>
      <c r="V28" s="42"/>
      <c r="W28" s="40">
        <f>U28</f>
        <v>0</v>
      </c>
      <c r="X28" s="42"/>
      <c r="Y28" s="42"/>
      <c r="Z28" s="42"/>
      <c r="AA28" s="42"/>
      <c r="AB28" s="42"/>
    </row>
    <row r="29" spans="2:28" ht="11.45" customHeight="1">
      <c r="B29" s="31" t="s">
        <v>7</v>
      </c>
      <c r="C29" s="23"/>
      <c r="D29" s="23"/>
      <c r="E29" s="23"/>
      <c r="F29" s="32" t="s">
        <v>7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31" t="s">
        <v>7</v>
      </c>
      <c r="V29" s="23"/>
      <c r="W29" s="31" t="s">
        <v>7</v>
      </c>
      <c r="X29" s="23"/>
      <c r="Y29" s="23"/>
      <c r="Z29" s="23"/>
      <c r="AA29" s="23"/>
      <c r="AB29" s="23"/>
    </row>
    <row r="30" spans="2:28" ht="11.45" customHeight="1">
      <c r="B30" s="38" t="s">
        <v>26</v>
      </c>
      <c r="C30" s="23"/>
      <c r="D30" s="23"/>
      <c r="E30" s="23"/>
      <c r="F30" s="39" t="s">
        <v>27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41" t="s">
        <v>7</v>
      </c>
      <c r="V30" s="23"/>
      <c r="W30" s="41" t="s">
        <v>7</v>
      </c>
      <c r="X30" s="23"/>
      <c r="Y30" s="23"/>
      <c r="Z30" s="23"/>
      <c r="AA30" s="23"/>
      <c r="AB30" s="23"/>
    </row>
    <row r="31" spans="2:28" ht="11.25" customHeight="1">
      <c r="B31" s="31" t="s">
        <v>28</v>
      </c>
      <c r="C31" s="23"/>
      <c r="D31" s="23"/>
      <c r="E31" s="23"/>
      <c r="F31" s="32" t="s">
        <v>29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37">
        <f>(W28+W24)*0.01</f>
        <v>0</v>
      </c>
      <c r="V31" s="23"/>
      <c r="W31" s="37">
        <f>U31</f>
        <v>0</v>
      </c>
      <c r="X31" s="23"/>
      <c r="Y31" s="23"/>
      <c r="Z31" s="23"/>
      <c r="AA31" s="23"/>
      <c r="AB31" s="23"/>
    </row>
    <row r="32" spans="2:28" ht="11.45" customHeight="1">
      <c r="B32" s="38" t="s">
        <v>7</v>
      </c>
      <c r="C32" s="23"/>
      <c r="D32" s="23"/>
      <c r="E32" s="23"/>
      <c r="F32" s="39" t="s">
        <v>30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40">
        <f>U31</f>
        <v>0</v>
      </c>
      <c r="V32" s="23"/>
      <c r="W32" s="40">
        <f>W31</f>
        <v>0</v>
      </c>
      <c r="X32" s="23"/>
      <c r="Y32" s="23"/>
      <c r="Z32" s="23"/>
      <c r="AA32" s="23"/>
      <c r="AB32" s="23"/>
    </row>
    <row r="33" spans="2:28" ht="11.45" customHeight="1">
      <c r="B33" s="31" t="s">
        <v>7</v>
      </c>
      <c r="C33" s="23"/>
      <c r="D33" s="23"/>
      <c r="E33" s="23"/>
      <c r="F33" s="32" t="s">
        <v>7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31" t="s">
        <v>7</v>
      </c>
      <c r="V33" s="23"/>
      <c r="W33" s="31" t="s">
        <v>7</v>
      </c>
      <c r="X33" s="23"/>
      <c r="Y33" s="23"/>
      <c r="Z33" s="23"/>
      <c r="AA33" s="23"/>
      <c r="AB33" s="23"/>
    </row>
    <row r="34" spans="2:28" ht="11.25" customHeight="1">
      <c r="B34" s="33" t="s">
        <v>31</v>
      </c>
      <c r="C34" s="34"/>
      <c r="D34" s="34"/>
      <c r="E34" s="34"/>
      <c r="F34" s="35" t="s">
        <v>32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6">
        <f>U32+U28+U24</f>
        <v>0</v>
      </c>
      <c r="V34" s="34"/>
      <c r="W34" s="36">
        <f>W32+W28+W24</f>
        <v>0</v>
      </c>
      <c r="X34" s="34"/>
      <c r="Y34" s="34"/>
      <c r="Z34" s="34"/>
      <c r="AA34" s="34"/>
      <c r="AB34" s="34"/>
    </row>
    <row r="35" ht="15" hidden="1"/>
    <row r="36" ht="14.1" customHeight="1"/>
    <row r="37" spans="2:19" ht="15">
      <c r="B37" s="27" t="s">
        <v>7</v>
      </c>
      <c r="C37" s="28"/>
      <c r="D37" s="28"/>
      <c r="E37" s="28"/>
      <c r="F37" s="28"/>
      <c r="G37" s="28"/>
      <c r="H37" s="28"/>
      <c r="I37" s="28"/>
      <c r="K37" s="29" t="s">
        <v>33</v>
      </c>
      <c r="L37" s="28"/>
      <c r="M37" s="28"/>
      <c r="O37" s="29" t="s">
        <v>34</v>
      </c>
      <c r="P37" s="28"/>
      <c r="Q37" s="28"/>
      <c r="S37" s="12" t="s">
        <v>35</v>
      </c>
    </row>
    <row r="38" spans="2:19" ht="15">
      <c r="B38" s="29" t="s">
        <v>36</v>
      </c>
      <c r="C38" s="28"/>
      <c r="D38" s="28"/>
      <c r="E38" s="28"/>
      <c r="F38" s="28"/>
      <c r="G38" s="28"/>
      <c r="H38" s="28"/>
      <c r="I38" s="28"/>
      <c r="J38" s="11"/>
      <c r="K38" s="30">
        <f>W34</f>
        <v>0</v>
      </c>
      <c r="L38" s="28"/>
      <c r="M38" s="28"/>
      <c r="N38" s="11"/>
      <c r="O38" s="30">
        <f>S38-K38</f>
        <v>0</v>
      </c>
      <c r="P38" s="28"/>
      <c r="Q38" s="28"/>
      <c r="R38" s="11"/>
      <c r="S38" s="18">
        <f>K38*1.21</f>
        <v>0</v>
      </c>
    </row>
    <row r="39" ht="15" hidden="1"/>
    <row r="40" ht="3" customHeight="1"/>
    <row r="41" spans="2:19" ht="15">
      <c r="B41" s="22" t="s">
        <v>37</v>
      </c>
      <c r="C41" s="23"/>
      <c r="D41" s="23"/>
      <c r="E41" s="23"/>
      <c r="F41" s="23"/>
      <c r="G41" s="23"/>
      <c r="H41" s="23"/>
      <c r="I41" s="23"/>
      <c r="K41" s="24">
        <f>K38</f>
        <v>0</v>
      </c>
      <c r="L41" s="23"/>
      <c r="M41" s="23"/>
      <c r="O41" s="24">
        <f>S41-K41</f>
        <v>0</v>
      </c>
      <c r="P41" s="23"/>
      <c r="Q41" s="23"/>
      <c r="S41" s="19">
        <f>K41*1.21</f>
        <v>0</v>
      </c>
    </row>
    <row r="42" ht="2.85" customHeight="1"/>
    <row r="43" spans="2:28" ht="11.25" customHeight="1">
      <c r="B43" s="25" t="s">
        <v>38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ht="5.85" customHeight="1"/>
    <row r="45" ht="2.85" customHeight="1"/>
    <row r="46" spans="2:3" ht="2.25" customHeight="1">
      <c r="B46" s="26" t="s">
        <v>7</v>
      </c>
      <c r="C46" s="23"/>
    </row>
    <row r="47" ht="11.45" customHeight="1"/>
    <row r="48" ht="15" hidden="1"/>
  </sheetData>
  <sheetProtection algorithmName="SHA-512" hashValue="nwAFtYiRnggAsm3/4scghjiufHR/p+jECb5DlacGCng69ZIRHpTih47wAiwWxQy5tt5u+MysvUwFXWQceeBaPg==" saltValue="lhdVbnkq4BvzD1T7Fh3a6A==" spinCount="100000" sheet="1" objects="1" scenarios="1"/>
  <mergeCells count="94">
    <mergeCell ref="E4:K4"/>
    <mergeCell ref="L4:Y4"/>
    <mergeCell ref="E5:K5"/>
    <mergeCell ref="L5:Y5"/>
    <mergeCell ref="E6:K6"/>
    <mergeCell ref="L6:Y6"/>
    <mergeCell ref="B14:AB14"/>
    <mergeCell ref="B16:E16"/>
    <mergeCell ref="F16:T16"/>
    <mergeCell ref="U16:V16"/>
    <mergeCell ref="W16:AB16"/>
    <mergeCell ref="B17:E17"/>
    <mergeCell ref="F17:T17"/>
    <mergeCell ref="U17:V17"/>
    <mergeCell ref="W17:AB17"/>
    <mergeCell ref="B18:E18"/>
    <mergeCell ref="F18:T18"/>
    <mergeCell ref="U18:V18"/>
    <mergeCell ref="W18:AB18"/>
    <mergeCell ref="B19:E19"/>
    <mergeCell ref="F19:T19"/>
    <mergeCell ref="U19:V19"/>
    <mergeCell ref="W19:AB19"/>
    <mergeCell ref="B20:E20"/>
    <mergeCell ref="F20:T20"/>
    <mergeCell ref="U20:V20"/>
    <mergeCell ref="W20:AB20"/>
    <mergeCell ref="B21:E21"/>
    <mergeCell ref="F21:T21"/>
    <mergeCell ref="U21:V21"/>
    <mergeCell ref="W21:AB21"/>
    <mergeCell ref="B22:E22"/>
    <mergeCell ref="F22:T22"/>
    <mergeCell ref="U22:V22"/>
    <mergeCell ref="W22:AB22"/>
    <mergeCell ref="B23:E23"/>
    <mergeCell ref="F23:T23"/>
    <mergeCell ref="U23:V23"/>
    <mergeCell ref="W23:AB23"/>
    <mergeCell ref="B24:E24"/>
    <mergeCell ref="F24:T24"/>
    <mergeCell ref="U24:V24"/>
    <mergeCell ref="W24:AB24"/>
    <mergeCell ref="B25:E25"/>
    <mergeCell ref="F25:T25"/>
    <mergeCell ref="U25:V25"/>
    <mergeCell ref="W25:AB25"/>
    <mergeCell ref="B26:E26"/>
    <mergeCell ref="F26:T26"/>
    <mergeCell ref="U26:V26"/>
    <mergeCell ref="W26:AB26"/>
    <mergeCell ref="B27:E27"/>
    <mergeCell ref="F27:T27"/>
    <mergeCell ref="U27:V27"/>
    <mergeCell ref="W27:AB27"/>
    <mergeCell ref="B28:E28"/>
    <mergeCell ref="F28:T28"/>
    <mergeCell ref="U28:V28"/>
    <mergeCell ref="W28:AB28"/>
    <mergeCell ref="B29:E29"/>
    <mergeCell ref="F29:T29"/>
    <mergeCell ref="U29:V29"/>
    <mergeCell ref="W29:AB29"/>
    <mergeCell ref="B30:E30"/>
    <mergeCell ref="F30:T30"/>
    <mergeCell ref="U30:V30"/>
    <mergeCell ref="W30:AB30"/>
    <mergeCell ref="B31:E31"/>
    <mergeCell ref="F31:T31"/>
    <mergeCell ref="U31:V31"/>
    <mergeCell ref="W31:AB31"/>
    <mergeCell ref="B32:E32"/>
    <mergeCell ref="F32:T32"/>
    <mergeCell ref="U32:V32"/>
    <mergeCell ref="W32:AB32"/>
    <mergeCell ref="B33:E33"/>
    <mergeCell ref="F33:T33"/>
    <mergeCell ref="U33:V33"/>
    <mergeCell ref="W33:AB33"/>
    <mergeCell ref="B34:E34"/>
    <mergeCell ref="F34:T34"/>
    <mergeCell ref="U34:V34"/>
    <mergeCell ref="W34:AB34"/>
    <mergeCell ref="B37:I37"/>
    <mergeCell ref="K37:M37"/>
    <mergeCell ref="O37:Q37"/>
    <mergeCell ref="B38:I38"/>
    <mergeCell ref="K38:M38"/>
    <mergeCell ref="O38:Q38"/>
    <mergeCell ref="B41:I41"/>
    <mergeCell ref="K41:M41"/>
    <mergeCell ref="O41:Q41"/>
    <mergeCell ref="B43:AB43"/>
    <mergeCell ref="B46:C46"/>
  </mergeCells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H300"/>
  <sheetViews>
    <sheetView showGridLines="0" tabSelected="1" view="pageBreakPreview" zoomScaleSheetLayoutView="100" workbookViewId="0" topLeftCell="A1">
      <pane ySplit="1" topLeftCell="A2" activePane="bottomLeft" state="frozen"/>
      <selection pane="bottomLeft" activeCell="Q6" sqref="Q6:AA6"/>
    </sheetView>
  </sheetViews>
  <sheetFormatPr defaultColWidth="9.140625" defaultRowHeight="15"/>
  <cols>
    <col min="1" max="1" width="0.5625" style="0" customWidth="1"/>
    <col min="2" max="2" width="1.57421875" style="0" customWidth="1"/>
    <col min="3" max="3" width="4.7109375" style="0" customWidth="1"/>
    <col min="4" max="4" width="1.28515625" style="0" customWidth="1"/>
    <col min="5" max="5" width="9.140625" style="0" hidden="1" customWidth="1"/>
    <col min="6" max="6" width="3.57421875" style="0" customWidth="1"/>
    <col min="7" max="7" width="2.00390625" style="0" customWidth="1"/>
    <col min="8" max="8" width="9.140625" style="0" hidden="1" customWidth="1"/>
    <col min="9" max="9" width="1.7109375" style="0" customWidth="1"/>
    <col min="10" max="10" width="9.140625" style="0" hidden="1" customWidth="1"/>
    <col min="11" max="11" width="1.57421875" style="0" customWidth="1"/>
    <col min="12" max="12" width="0.85546875" style="0" customWidth="1"/>
    <col min="13" max="13" width="9.140625" style="0" hidden="1" customWidth="1"/>
    <col min="14" max="14" width="1.28515625" style="0" customWidth="1"/>
    <col min="15" max="15" width="9.140625" style="0" hidden="1" customWidth="1"/>
    <col min="16" max="16" width="0.2890625" style="0" customWidth="1"/>
    <col min="17" max="17" width="5.57421875" style="0" customWidth="1"/>
    <col min="18" max="18" width="3.8515625" style="0" customWidth="1"/>
    <col min="19" max="19" width="0.5625" style="0" customWidth="1"/>
    <col min="20" max="20" width="1.8515625" style="0" customWidth="1"/>
    <col min="21" max="21" width="9.140625" style="0" hidden="1" customWidth="1"/>
    <col min="22" max="22" width="0.9921875" style="0" customWidth="1"/>
    <col min="23" max="23" width="9.140625" style="0" hidden="1" customWidth="1"/>
    <col min="24" max="24" width="6.28125" style="0" customWidth="1"/>
    <col min="25" max="25" width="0.85546875" style="0" customWidth="1"/>
    <col min="26" max="26" width="1.28515625" style="0" customWidth="1"/>
    <col min="27" max="27" width="19.140625" style="0" customWidth="1"/>
    <col min="28" max="28" width="12.8515625" style="0" customWidth="1"/>
    <col min="29" max="29" width="2.57421875" style="0" customWidth="1"/>
    <col min="30" max="30" width="6.421875" style="0" customWidth="1"/>
    <col min="31" max="31" width="5.00390625" style="0" customWidth="1"/>
    <col min="32" max="32" width="0.85546875" style="0" customWidth="1"/>
    <col min="33" max="33" width="0.5625" style="0" hidden="1" customWidth="1"/>
    <col min="34" max="34" width="12.140625" style="0" customWidth="1"/>
    <col min="35" max="35" width="0.5625" style="0" customWidth="1"/>
  </cols>
  <sheetData>
    <row r="1" ht="15" hidden="1"/>
    <row r="2" ht="2.85" customHeight="1"/>
    <row r="3" spans="2:34" ht="17.1" customHeight="1">
      <c r="B3" s="43" t="s">
        <v>39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ht="2.85" customHeight="1"/>
    <row r="5" spans="2:34" ht="15">
      <c r="B5" s="58" t="s">
        <v>40</v>
      </c>
      <c r="C5" s="52"/>
      <c r="D5" s="59" t="s">
        <v>41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9" t="s">
        <v>2</v>
      </c>
      <c r="R5" s="52"/>
      <c r="S5" s="52"/>
      <c r="T5" s="52"/>
      <c r="U5" s="52"/>
      <c r="V5" s="52"/>
      <c r="W5" s="52"/>
      <c r="X5" s="52"/>
      <c r="Y5" s="52"/>
      <c r="Z5" s="52"/>
      <c r="AA5" s="52"/>
      <c r="AB5" s="13" t="s">
        <v>42</v>
      </c>
      <c r="AC5" s="58" t="s">
        <v>43</v>
      </c>
      <c r="AD5" s="52"/>
      <c r="AE5" s="59" t="s">
        <v>44</v>
      </c>
      <c r="AF5" s="52"/>
      <c r="AG5" s="58" t="s">
        <v>45</v>
      </c>
      <c r="AH5" s="52"/>
    </row>
    <row r="6" spans="2:34" ht="38.25" customHeight="1">
      <c r="B6" s="31">
        <v>1</v>
      </c>
      <c r="C6" s="23"/>
      <c r="D6" s="32" t="s">
        <v>46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32" t="s">
        <v>47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0">
        <v>0</v>
      </c>
      <c r="AC6" s="31" t="s">
        <v>48</v>
      </c>
      <c r="AD6" s="23"/>
      <c r="AE6" s="32" t="s">
        <v>49</v>
      </c>
      <c r="AF6" s="23"/>
      <c r="AG6" s="50">
        <f>AC6*AB6</f>
        <v>0</v>
      </c>
      <c r="AH6" s="23"/>
    </row>
    <row r="7" spans="2:34" ht="11.25" customHeight="1"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ht="2.85" customHeight="1"/>
    <row r="9" spans="2:34" ht="11.25" customHeight="1">
      <c r="B9" s="39" t="s">
        <v>50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ht="1.5" customHeight="1"/>
    <row r="11" spans="3:24" ht="11.25" customHeight="1">
      <c r="C11" s="31" t="s">
        <v>51</v>
      </c>
      <c r="D11" s="23"/>
      <c r="F11" s="50">
        <f>AG6</f>
        <v>0</v>
      </c>
      <c r="G11" s="23"/>
      <c r="H11" s="23"/>
      <c r="I11" s="23"/>
      <c r="J11" s="23"/>
      <c r="K11" s="23"/>
      <c r="L11" s="32" t="s">
        <v>52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ht="9.95" customHeight="1"/>
    <row r="13" spans="2:20" ht="11.45" customHeight="1">
      <c r="B13" s="27" t="s">
        <v>7</v>
      </c>
      <c r="C13" s="28"/>
      <c r="D13" s="28"/>
      <c r="E13" s="28"/>
      <c r="F13" s="28"/>
      <c r="G13" s="28"/>
      <c r="H13" s="28"/>
      <c r="I13" s="28"/>
      <c r="K13" s="29" t="s">
        <v>3</v>
      </c>
      <c r="L13" s="28"/>
      <c r="M13" s="28"/>
      <c r="N13" s="28"/>
      <c r="O13" s="28"/>
      <c r="P13" s="28"/>
      <c r="Q13" s="28"/>
      <c r="R13" s="28"/>
      <c r="S13" s="28"/>
      <c r="T13" s="28"/>
    </row>
    <row r="14" spans="2:20" ht="11.25" customHeight="1">
      <c r="B14" s="29" t="s">
        <v>4</v>
      </c>
      <c r="C14" s="28"/>
      <c r="D14" s="28"/>
      <c r="E14" s="28"/>
      <c r="F14" s="28"/>
      <c r="G14" s="28"/>
      <c r="H14" s="28"/>
      <c r="I14" s="28"/>
      <c r="J14" s="11"/>
      <c r="K14" s="30">
        <f>F11</f>
        <v>0</v>
      </c>
      <c r="L14" s="49"/>
      <c r="M14" s="49"/>
      <c r="N14" s="49"/>
      <c r="O14" s="49"/>
      <c r="P14" s="49"/>
      <c r="Q14" s="49"/>
      <c r="R14" s="49"/>
      <c r="S14" s="49"/>
      <c r="T14" s="49"/>
    </row>
    <row r="15" spans="11:20" ht="15" hidden="1"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1:20" ht="3" customHeight="1"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20" ht="11.25" customHeight="1">
      <c r="B17" s="22" t="s">
        <v>37</v>
      </c>
      <c r="C17" s="23"/>
      <c r="D17" s="23"/>
      <c r="E17" s="23"/>
      <c r="F17" s="23"/>
      <c r="G17" s="23"/>
      <c r="H17" s="23"/>
      <c r="I17" s="23"/>
      <c r="K17" s="24">
        <f>K14</f>
        <v>0</v>
      </c>
      <c r="L17" s="42"/>
      <c r="M17" s="42"/>
      <c r="N17" s="42"/>
      <c r="O17" s="42"/>
      <c r="P17" s="42"/>
      <c r="Q17" s="42"/>
      <c r="R17" s="42"/>
      <c r="S17" s="42"/>
      <c r="T17" s="42"/>
    </row>
    <row r="18" ht="5.65" customHeight="1"/>
    <row r="19" ht="2.85" customHeight="1"/>
    <row r="20" ht="15" hidden="1"/>
    <row r="21" spans="2:34" ht="17.1" customHeight="1">
      <c r="B21" s="43" t="s">
        <v>53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ht="2.85" customHeight="1"/>
    <row r="23" spans="2:34" ht="15">
      <c r="B23" s="58" t="s">
        <v>40</v>
      </c>
      <c r="C23" s="52"/>
      <c r="D23" s="59" t="s">
        <v>41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9" t="s">
        <v>2</v>
      </c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13" t="s">
        <v>42</v>
      </c>
      <c r="AC23" s="58" t="s">
        <v>43</v>
      </c>
      <c r="AD23" s="52"/>
      <c r="AE23" s="59" t="s">
        <v>44</v>
      </c>
      <c r="AF23" s="52"/>
      <c r="AG23" s="58" t="s">
        <v>45</v>
      </c>
      <c r="AH23" s="52"/>
    </row>
    <row r="24" spans="2:34" ht="15">
      <c r="B24" s="31">
        <v>1</v>
      </c>
      <c r="C24" s="23"/>
      <c r="D24" s="32" t="s">
        <v>46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32" t="s">
        <v>54</v>
      </c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0">
        <v>0</v>
      </c>
      <c r="AC24" s="31" t="s">
        <v>55</v>
      </c>
      <c r="AD24" s="23"/>
      <c r="AE24" s="32" t="s">
        <v>56</v>
      </c>
      <c r="AF24" s="23"/>
      <c r="AG24" s="50">
        <f>AC24*AB24</f>
        <v>0</v>
      </c>
      <c r="AH24" s="23"/>
    </row>
    <row r="25" spans="2:34" ht="32.25" customHeight="1">
      <c r="B25" s="31">
        <v>2</v>
      </c>
      <c r="C25" s="23"/>
      <c r="D25" s="32" t="s">
        <v>57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32" t="s">
        <v>58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0">
        <v>0</v>
      </c>
      <c r="AC25" s="31" t="s">
        <v>55</v>
      </c>
      <c r="AD25" s="23"/>
      <c r="AE25" s="32" t="s">
        <v>56</v>
      </c>
      <c r="AF25" s="23"/>
      <c r="AG25" s="50">
        <f aca="true" t="shared" si="0" ref="AG25:AG31">AC25*AB25</f>
        <v>0</v>
      </c>
      <c r="AH25" s="23"/>
    </row>
    <row r="26" spans="2:34" ht="24.75" customHeight="1">
      <c r="B26" s="31">
        <v>3</v>
      </c>
      <c r="C26" s="23"/>
      <c r="D26" s="32" t="s">
        <v>59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32" t="s">
        <v>60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0">
        <v>0</v>
      </c>
      <c r="AC26" s="31" t="s">
        <v>61</v>
      </c>
      <c r="AD26" s="23"/>
      <c r="AE26" s="32" t="s">
        <v>62</v>
      </c>
      <c r="AF26" s="23"/>
      <c r="AG26" s="50">
        <f t="shared" si="0"/>
        <v>0</v>
      </c>
      <c r="AH26" s="23"/>
    </row>
    <row r="27" spans="2:34" ht="15">
      <c r="B27" s="31">
        <v>4</v>
      </c>
      <c r="C27" s="23"/>
      <c r="D27" s="32" t="s">
        <v>63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32" t="s">
        <v>64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0">
        <v>0</v>
      </c>
      <c r="AC27" s="31" t="s">
        <v>65</v>
      </c>
      <c r="AD27" s="23"/>
      <c r="AE27" s="32" t="s">
        <v>62</v>
      </c>
      <c r="AF27" s="23"/>
      <c r="AG27" s="50">
        <f t="shared" si="0"/>
        <v>0</v>
      </c>
      <c r="AH27" s="23"/>
    </row>
    <row r="28" spans="2:34" ht="15">
      <c r="B28" s="31">
        <v>5</v>
      </c>
      <c r="C28" s="23"/>
      <c r="D28" s="32" t="s">
        <v>66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32" t="s">
        <v>67</v>
      </c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0">
        <v>0</v>
      </c>
      <c r="AC28" s="31" t="s">
        <v>61</v>
      </c>
      <c r="AD28" s="23"/>
      <c r="AE28" s="32" t="s">
        <v>62</v>
      </c>
      <c r="AF28" s="23"/>
      <c r="AG28" s="50">
        <f t="shared" si="0"/>
        <v>0</v>
      </c>
      <c r="AH28" s="23"/>
    </row>
    <row r="29" spans="2:34" ht="15">
      <c r="B29" s="31">
        <v>6</v>
      </c>
      <c r="C29" s="23"/>
      <c r="D29" s="32" t="s">
        <v>68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32" t="s">
        <v>69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0">
        <v>0</v>
      </c>
      <c r="AC29" s="31" t="s">
        <v>70</v>
      </c>
      <c r="AD29" s="23"/>
      <c r="AE29" s="32" t="s">
        <v>62</v>
      </c>
      <c r="AF29" s="23"/>
      <c r="AG29" s="50">
        <f t="shared" si="0"/>
        <v>0</v>
      </c>
      <c r="AH29" s="23"/>
    </row>
    <row r="30" spans="2:34" ht="15">
      <c r="B30" s="31">
        <v>7</v>
      </c>
      <c r="C30" s="23"/>
      <c r="D30" s="32" t="s">
        <v>71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32" t="s">
        <v>72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0">
        <v>0</v>
      </c>
      <c r="AC30" s="31" t="s">
        <v>55</v>
      </c>
      <c r="AD30" s="23"/>
      <c r="AE30" s="32" t="s">
        <v>73</v>
      </c>
      <c r="AF30" s="23"/>
      <c r="AG30" s="50">
        <f t="shared" si="0"/>
        <v>0</v>
      </c>
      <c r="AH30" s="23"/>
    </row>
    <row r="31" spans="2:34" ht="15">
      <c r="B31" s="31">
        <v>8</v>
      </c>
      <c r="C31" s="23"/>
      <c r="D31" s="32" t="s">
        <v>74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32" t="s">
        <v>75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0">
        <v>0</v>
      </c>
      <c r="AC31" s="31" t="s">
        <v>76</v>
      </c>
      <c r="AD31" s="23"/>
      <c r="AE31" s="32" t="s">
        <v>62</v>
      </c>
      <c r="AF31" s="23"/>
      <c r="AG31" s="50">
        <f t="shared" si="0"/>
        <v>0</v>
      </c>
      <c r="AH31" s="23"/>
    </row>
    <row r="32" spans="2:34" ht="11.25" customHeight="1"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ht="15" hidden="1"/>
    <row r="34" ht="2.85" customHeight="1"/>
    <row r="35" spans="2:34" ht="11.25" customHeight="1">
      <c r="B35" s="39" t="s">
        <v>50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ht="1.5" customHeight="1"/>
    <row r="37" spans="3:24" ht="11.25" customHeight="1">
      <c r="C37" s="31" t="s">
        <v>51</v>
      </c>
      <c r="D37" s="23"/>
      <c r="F37" s="50">
        <f>SUM(AG24:AH31)</f>
        <v>0</v>
      </c>
      <c r="G37" s="23"/>
      <c r="H37" s="23"/>
      <c r="I37" s="23"/>
      <c r="J37" s="23"/>
      <c r="K37" s="23"/>
      <c r="L37" s="32" t="s">
        <v>52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ht="9.95" customHeight="1"/>
    <row r="39" spans="2:20" ht="11.45" customHeight="1">
      <c r="B39" s="27" t="s">
        <v>7</v>
      </c>
      <c r="C39" s="28"/>
      <c r="D39" s="28"/>
      <c r="E39" s="28"/>
      <c r="F39" s="28"/>
      <c r="G39" s="28"/>
      <c r="H39" s="28"/>
      <c r="I39" s="28"/>
      <c r="K39" s="29" t="s">
        <v>3</v>
      </c>
      <c r="L39" s="28"/>
      <c r="M39" s="28"/>
      <c r="N39" s="28"/>
      <c r="O39" s="28"/>
      <c r="P39" s="28"/>
      <c r="Q39" s="28"/>
      <c r="R39" s="28"/>
      <c r="S39" s="28"/>
      <c r="T39" s="28"/>
    </row>
    <row r="40" spans="2:20" ht="11.25" customHeight="1">
      <c r="B40" s="29" t="s">
        <v>4</v>
      </c>
      <c r="C40" s="28"/>
      <c r="D40" s="28"/>
      <c r="E40" s="28"/>
      <c r="F40" s="28"/>
      <c r="G40" s="28"/>
      <c r="H40" s="28"/>
      <c r="I40" s="28"/>
      <c r="J40" s="11"/>
      <c r="K40" s="30">
        <f>F37</f>
        <v>0</v>
      </c>
      <c r="L40" s="49"/>
      <c r="M40" s="49"/>
      <c r="N40" s="49"/>
      <c r="O40" s="49"/>
      <c r="P40" s="49"/>
      <c r="Q40" s="49"/>
      <c r="R40" s="49"/>
      <c r="S40" s="49"/>
      <c r="T40" s="49"/>
    </row>
    <row r="41" spans="11:20" ht="15" hidden="1"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1:20" ht="3" customHeight="1"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2:20" ht="11.25" customHeight="1">
      <c r="B43" s="22" t="s">
        <v>37</v>
      </c>
      <c r="C43" s="23"/>
      <c r="D43" s="23"/>
      <c r="E43" s="23"/>
      <c r="F43" s="23"/>
      <c r="G43" s="23"/>
      <c r="H43" s="23"/>
      <c r="I43" s="23"/>
      <c r="K43" s="24">
        <f>K40</f>
        <v>0</v>
      </c>
      <c r="L43" s="42"/>
      <c r="M43" s="42"/>
      <c r="N43" s="42"/>
      <c r="O43" s="42"/>
      <c r="P43" s="42"/>
      <c r="Q43" s="42"/>
      <c r="R43" s="42"/>
      <c r="S43" s="42"/>
      <c r="T43" s="42"/>
    </row>
    <row r="44" ht="5.65" customHeight="1"/>
    <row r="45" ht="2.85" customHeight="1"/>
    <row r="46" spans="2:34" ht="17.1" customHeight="1">
      <c r="B46" s="43" t="s">
        <v>77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ht="2.85" customHeight="1"/>
    <row r="48" spans="2:34" ht="15">
      <c r="B48" s="58" t="s">
        <v>40</v>
      </c>
      <c r="C48" s="52"/>
      <c r="D48" s="59" t="s">
        <v>41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9" t="s">
        <v>2</v>
      </c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13" t="s">
        <v>42</v>
      </c>
      <c r="AC48" s="58" t="s">
        <v>43</v>
      </c>
      <c r="AD48" s="52"/>
      <c r="AE48" s="59" t="s">
        <v>44</v>
      </c>
      <c r="AF48" s="52"/>
      <c r="AG48" s="58" t="s">
        <v>45</v>
      </c>
      <c r="AH48" s="52"/>
    </row>
    <row r="49" spans="2:34" ht="27.75" customHeight="1">
      <c r="B49" s="31">
        <v>1</v>
      </c>
      <c r="C49" s="23"/>
      <c r="D49" s="32" t="s">
        <v>46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32" t="s">
        <v>78</v>
      </c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0">
        <v>0</v>
      </c>
      <c r="AC49" s="31" t="s">
        <v>55</v>
      </c>
      <c r="AD49" s="23"/>
      <c r="AE49" s="32" t="s">
        <v>56</v>
      </c>
      <c r="AF49" s="23"/>
      <c r="AG49" s="50">
        <f>AC49*AB49</f>
        <v>0</v>
      </c>
      <c r="AH49" s="23"/>
    </row>
    <row r="50" spans="2:34" ht="27.75" customHeight="1">
      <c r="B50" s="31">
        <v>2</v>
      </c>
      <c r="C50" s="23"/>
      <c r="D50" s="32" t="s">
        <v>57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32" t="s">
        <v>79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0">
        <v>0</v>
      </c>
      <c r="AC50" s="31" t="s">
        <v>55</v>
      </c>
      <c r="AD50" s="23"/>
      <c r="AE50" s="32" t="s">
        <v>56</v>
      </c>
      <c r="AF50" s="23"/>
      <c r="AG50" s="50">
        <f aca="true" t="shared" si="1" ref="AG50:AG57">AC50*AB50</f>
        <v>0</v>
      </c>
      <c r="AH50" s="23"/>
    </row>
    <row r="51" spans="2:34" ht="27" customHeight="1">
      <c r="B51" s="31">
        <v>3</v>
      </c>
      <c r="C51" s="23"/>
      <c r="D51" s="32" t="s">
        <v>59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32" t="s">
        <v>80</v>
      </c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0">
        <v>0</v>
      </c>
      <c r="AC51" s="31" t="s">
        <v>55</v>
      </c>
      <c r="AD51" s="23"/>
      <c r="AE51" s="32" t="s">
        <v>56</v>
      </c>
      <c r="AF51" s="23"/>
      <c r="AG51" s="50">
        <f t="shared" si="1"/>
        <v>0</v>
      </c>
      <c r="AH51" s="23"/>
    </row>
    <row r="52" spans="2:34" ht="15">
      <c r="B52" s="31">
        <v>4</v>
      </c>
      <c r="C52" s="23"/>
      <c r="D52" s="32" t="s">
        <v>81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32" t="s">
        <v>82</v>
      </c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0">
        <v>0</v>
      </c>
      <c r="AC52" s="31" t="s">
        <v>83</v>
      </c>
      <c r="AD52" s="23"/>
      <c r="AE52" s="32" t="s">
        <v>62</v>
      </c>
      <c r="AF52" s="23"/>
      <c r="AG52" s="50">
        <f t="shared" si="1"/>
        <v>0</v>
      </c>
      <c r="AH52" s="23"/>
    </row>
    <row r="53" spans="2:34" ht="15">
      <c r="B53" s="31">
        <v>5</v>
      </c>
      <c r="C53" s="23"/>
      <c r="D53" s="32" t="s">
        <v>63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32" t="s">
        <v>84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0">
        <v>0</v>
      </c>
      <c r="AC53" s="31" t="s">
        <v>85</v>
      </c>
      <c r="AD53" s="23"/>
      <c r="AE53" s="32" t="s">
        <v>62</v>
      </c>
      <c r="AF53" s="23"/>
      <c r="AG53" s="50">
        <f t="shared" si="1"/>
        <v>0</v>
      </c>
      <c r="AH53" s="23"/>
    </row>
    <row r="54" spans="2:34" ht="15">
      <c r="B54" s="31">
        <v>6</v>
      </c>
      <c r="C54" s="23"/>
      <c r="D54" s="32" t="s">
        <v>66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32" t="s">
        <v>86</v>
      </c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0">
        <v>0</v>
      </c>
      <c r="AC54" s="31" t="s">
        <v>83</v>
      </c>
      <c r="AD54" s="23"/>
      <c r="AE54" s="32" t="s">
        <v>62</v>
      </c>
      <c r="AF54" s="23"/>
      <c r="AG54" s="50">
        <f t="shared" si="1"/>
        <v>0</v>
      </c>
      <c r="AH54" s="23"/>
    </row>
    <row r="55" spans="2:34" ht="15">
      <c r="B55" s="31">
        <v>7</v>
      </c>
      <c r="C55" s="23"/>
      <c r="D55" s="32" t="s">
        <v>68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32" t="s">
        <v>87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0">
        <v>0</v>
      </c>
      <c r="AC55" s="31" t="s">
        <v>85</v>
      </c>
      <c r="AD55" s="23"/>
      <c r="AE55" s="32" t="s">
        <v>62</v>
      </c>
      <c r="AF55" s="23"/>
      <c r="AG55" s="50">
        <f t="shared" si="1"/>
        <v>0</v>
      </c>
      <c r="AH55" s="23"/>
    </row>
    <row r="56" spans="2:34" ht="15">
      <c r="B56" s="31">
        <v>8</v>
      </c>
      <c r="C56" s="23"/>
      <c r="D56" s="32" t="s">
        <v>71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32" t="s">
        <v>88</v>
      </c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0">
        <v>0</v>
      </c>
      <c r="AC56" s="31" t="s">
        <v>89</v>
      </c>
      <c r="AD56" s="23"/>
      <c r="AE56" s="32" t="s">
        <v>49</v>
      </c>
      <c r="AF56" s="23"/>
      <c r="AG56" s="50">
        <f t="shared" si="1"/>
        <v>0</v>
      </c>
      <c r="AH56" s="23"/>
    </row>
    <row r="57" spans="2:34" ht="15">
      <c r="B57" s="31">
        <v>9</v>
      </c>
      <c r="C57" s="23"/>
      <c r="D57" s="32" t="s">
        <v>74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32" t="s">
        <v>90</v>
      </c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0">
        <v>0</v>
      </c>
      <c r="AC57" s="31" t="s">
        <v>85</v>
      </c>
      <c r="AD57" s="23"/>
      <c r="AE57" s="32" t="s">
        <v>49</v>
      </c>
      <c r="AF57" s="23"/>
      <c r="AG57" s="50">
        <f t="shared" si="1"/>
        <v>0</v>
      </c>
      <c r="AH57" s="23"/>
    </row>
    <row r="58" spans="2:34" ht="11.25" customHeight="1"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ht="2.85" customHeight="1"/>
    <row r="60" spans="2:34" ht="11.25" customHeight="1">
      <c r="B60" s="39" t="s">
        <v>50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ht="1.5" customHeight="1"/>
    <row r="62" spans="3:24" ht="11.25" customHeight="1">
      <c r="C62" s="31" t="s">
        <v>51</v>
      </c>
      <c r="D62" s="23"/>
      <c r="F62" s="50">
        <f>SUM(AG49:AH57)</f>
        <v>0</v>
      </c>
      <c r="G62" s="23"/>
      <c r="H62" s="23"/>
      <c r="I62" s="23"/>
      <c r="J62" s="23"/>
      <c r="K62" s="23"/>
      <c r="L62" s="32" t="s">
        <v>52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</row>
    <row r="63" ht="9.95" customHeight="1"/>
    <row r="64" spans="2:20" ht="11.45" customHeight="1">
      <c r="B64" s="27" t="s">
        <v>7</v>
      </c>
      <c r="C64" s="28"/>
      <c r="D64" s="28"/>
      <c r="E64" s="28"/>
      <c r="F64" s="28"/>
      <c r="G64" s="28"/>
      <c r="H64" s="28"/>
      <c r="I64" s="28"/>
      <c r="K64" s="29" t="s">
        <v>3</v>
      </c>
      <c r="L64" s="28"/>
      <c r="M64" s="28"/>
      <c r="N64" s="28"/>
      <c r="O64" s="28"/>
      <c r="P64" s="28"/>
      <c r="Q64" s="28"/>
      <c r="R64" s="28"/>
      <c r="S64" s="28"/>
      <c r="T64" s="28"/>
    </row>
    <row r="65" spans="2:20" ht="11.25" customHeight="1">
      <c r="B65" s="29" t="s">
        <v>4</v>
      </c>
      <c r="C65" s="28"/>
      <c r="D65" s="28"/>
      <c r="E65" s="28"/>
      <c r="F65" s="28"/>
      <c r="G65" s="28"/>
      <c r="H65" s="28"/>
      <c r="I65" s="28"/>
      <c r="J65" s="11"/>
      <c r="K65" s="30">
        <f>F62</f>
        <v>0</v>
      </c>
      <c r="L65" s="49"/>
      <c r="M65" s="49"/>
      <c r="N65" s="49"/>
      <c r="O65" s="49"/>
      <c r="P65" s="49"/>
      <c r="Q65" s="49"/>
      <c r="R65" s="49"/>
      <c r="S65" s="49"/>
      <c r="T65" s="49"/>
    </row>
    <row r="66" spans="11:20" ht="15" hidden="1"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1:20" ht="3" customHeight="1"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2:20" ht="11.25" customHeight="1">
      <c r="B68" s="22" t="s">
        <v>37</v>
      </c>
      <c r="C68" s="23"/>
      <c r="D68" s="23"/>
      <c r="E68" s="23"/>
      <c r="F68" s="23"/>
      <c r="G68" s="23"/>
      <c r="H68" s="23"/>
      <c r="I68" s="23"/>
      <c r="K68" s="24">
        <f>K65</f>
        <v>0</v>
      </c>
      <c r="L68" s="42"/>
      <c r="M68" s="42"/>
      <c r="N68" s="42"/>
      <c r="O68" s="42"/>
      <c r="P68" s="42"/>
      <c r="Q68" s="42"/>
      <c r="R68" s="42"/>
      <c r="S68" s="42"/>
      <c r="T68" s="42"/>
    </row>
    <row r="69" ht="5.65" customHeight="1"/>
    <row r="70" ht="2.85" customHeight="1"/>
    <row r="71" spans="2:34" ht="17.1" customHeight="1">
      <c r="B71" s="43" t="s">
        <v>91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</row>
    <row r="72" ht="2.85" customHeight="1"/>
    <row r="73" spans="2:34" ht="15">
      <c r="B73" s="58" t="s">
        <v>40</v>
      </c>
      <c r="C73" s="52"/>
      <c r="D73" s="59" t="s">
        <v>41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9" t="s">
        <v>2</v>
      </c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13" t="s">
        <v>42</v>
      </c>
      <c r="AC73" s="58" t="s">
        <v>43</v>
      </c>
      <c r="AD73" s="52"/>
      <c r="AE73" s="59" t="s">
        <v>44</v>
      </c>
      <c r="AF73" s="52"/>
      <c r="AG73" s="58" t="s">
        <v>45</v>
      </c>
      <c r="AH73" s="52"/>
    </row>
    <row r="74" spans="2:34" ht="15">
      <c r="B74" s="31">
        <v>1</v>
      </c>
      <c r="C74" s="23"/>
      <c r="D74" s="32" t="s">
        <v>46</v>
      </c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32" t="s">
        <v>92</v>
      </c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0">
        <v>0</v>
      </c>
      <c r="AC74" s="31" t="s">
        <v>93</v>
      </c>
      <c r="AD74" s="23"/>
      <c r="AE74" s="32" t="s">
        <v>56</v>
      </c>
      <c r="AF74" s="23"/>
      <c r="AG74" s="50">
        <f>AC74*AB74</f>
        <v>0</v>
      </c>
      <c r="AH74" s="23"/>
    </row>
    <row r="75" spans="2:34" ht="15">
      <c r="B75" s="31">
        <v>2</v>
      </c>
      <c r="C75" s="23"/>
      <c r="D75" s="32" t="s">
        <v>57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32" t="s">
        <v>94</v>
      </c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0">
        <v>0</v>
      </c>
      <c r="AC75" s="31" t="s">
        <v>95</v>
      </c>
      <c r="AD75" s="23"/>
      <c r="AE75" s="32" t="s">
        <v>56</v>
      </c>
      <c r="AF75" s="23"/>
      <c r="AG75" s="50">
        <f aca="true" t="shared" si="2" ref="AG75:AG102">AC75*AB75</f>
        <v>0</v>
      </c>
      <c r="AH75" s="23"/>
    </row>
    <row r="76" spans="2:34" ht="15">
      <c r="B76" s="31">
        <v>3</v>
      </c>
      <c r="C76" s="23"/>
      <c r="D76" s="32" t="s">
        <v>59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32" t="s">
        <v>96</v>
      </c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0">
        <v>0</v>
      </c>
      <c r="AC76" s="31" t="s">
        <v>97</v>
      </c>
      <c r="AD76" s="23"/>
      <c r="AE76" s="32" t="s">
        <v>56</v>
      </c>
      <c r="AF76" s="23"/>
      <c r="AG76" s="50">
        <f t="shared" si="2"/>
        <v>0</v>
      </c>
      <c r="AH76" s="23"/>
    </row>
    <row r="77" spans="2:34" ht="15">
      <c r="B77" s="31">
        <v>4</v>
      </c>
      <c r="C77" s="23"/>
      <c r="D77" s="32" t="s">
        <v>81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32" t="s">
        <v>98</v>
      </c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0">
        <v>0</v>
      </c>
      <c r="AC77" s="31" t="s">
        <v>99</v>
      </c>
      <c r="AD77" s="23"/>
      <c r="AE77" s="32" t="s">
        <v>56</v>
      </c>
      <c r="AF77" s="23"/>
      <c r="AG77" s="50">
        <f t="shared" si="2"/>
        <v>0</v>
      </c>
      <c r="AH77" s="23"/>
    </row>
    <row r="78" spans="2:34" ht="15">
      <c r="B78" s="31">
        <v>5</v>
      </c>
      <c r="C78" s="23"/>
      <c r="D78" s="32" t="s">
        <v>63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32" t="s">
        <v>100</v>
      </c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0">
        <v>0</v>
      </c>
      <c r="AC78" s="31" t="s">
        <v>101</v>
      </c>
      <c r="AD78" s="23"/>
      <c r="AE78" s="32" t="s">
        <v>7</v>
      </c>
      <c r="AF78" s="23"/>
      <c r="AG78" s="50">
        <f t="shared" si="2"/>
        <v>0</v>
      </c>
      <c r="AH78" s="23"/>
    </row>
    <row r="79" spans="2:34" ht="15">
      <c r="B79" s="31">
        <v>6</v>
      </c>
      <c r="C79" s="23"/>
      <c r="D79" s="32" t="s">
        <v>66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32" t="s">
        <v>102</v>
      </c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0">
        <v>0</v>
      </c>
      <c r="AC79" s="31" t="s">
        <v>103</v>
      </c>
      <c r="AD79" s="23"/>
      <c r="AE79" s="32" t="s">
        <v>56</v>
      </c>
      <c r="AF79" s="23"/>
      <c r="AG79" s="50">
        <f t="shared" si="2"/>
        <v>0</v>
      </c>
      <c r="AH79" s="23"/>
    </row>
    <row r="80" spans="2:34" ht="15">
      <c r="B80" s="31">
        <v>7</v>
      </c>
      <c r="C80" s="23"/>
      <c r="D80" s="32" t="s">
        <v>68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32" t="s">
        <v>104</v>
      </c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0">
        <v>0</v>
      </c>
      <c r="AC80" s="31" t="s">
        <v>103</v>
      </c>
      <c r="AD80" s="23"/>
      <c r="AE80" s="32" t="s">
        <v>56</v>
      </c>
      <c r="AF80" s="23"/>
      <c r="AG80" s="50">
        <f t="shared" si="2"/>
        <v>0</v>
      </c>
      <c r="AH80" s="23"/>
    </row>
    <row r="81" spans="2:34" ht="15">
      <c r="B81" s="31">
        <v>8</v>
      </c>
      <c r="C81" s="23"/>
      <c r="D81" s="32" t="s">
        <v>71</v>
      </c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32" t="s">
        <v>105</v>
      </c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0">
        <v>0</v>
      </c>
      <c r="AC81" s="31" t="s">
        <v>106</v>
      </c>
      <c r="AD81" s="23"/>
      <c r="AE81" s="32" t="s">
        <v>56</v>
      </c>
      <c r="AF81" s="23"/>
      <c r="AG81" s="50">
        <f t="shared" si="2"/>
        <v>0</v>
      </c>
      <c r="AH81" s="23"/>
    </row>
    <row r="82" spans="2:34" ht="15">
      <c r="B82" s="31">
        <v>9</v>
      </c>
      <c r="C82" s="23"/>
      <c r="D82" s="32" t="s">
        <v>74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32" t="s">
        <v>107</v>
      </c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0">
        <v>0</v>
      </c>
      <c r="AC82" s="31">
        <v>285</v>
      </c>
      <c r="AD82" s="23"/>
      <c r="AE82" s="32" t="s">
        <v>56</v>
      </c>
      <c r="AF82" s="23"/>
      <c r="AG82" s="50">
        <f t="shared" si="2"/>
        <v>0</v>
      </c>
      <c r="AH82" s="23"/>
    </row>
    <row r="83" spans="2:34" ht="15">
      <c r="B83" s="31">
        <v>10</v>
      </c>
      <c r="C83" s="23"/>
      <c r="D83" s="32" t="s">
        <v>108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32" t="s">
        <v>109</v>
      </c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0">
        <v>0</v>
      </c>
      <c r="AC83" s="31">
        <v>285</v>
      </c>
      <c r="AD83" s="23"/>
      <c r="AE83" s="32" t="s">
        <v>56</v>
      </c>
      <c r="AF83" s="23"/>
      <c r="AG83" s="50">
        <f t="shared" si="2"/>
        <v>0</v>
      </c>
      <c r="AH83" s="23"/>
    </row>
    <row r="84" spans="2:34" ht="15">
      <c r="B84" s="31">
        <v>11</v>
      </c>
      <c r="C84" s="23"/>
      <c r="D84" s="32" t="s">
        <v>110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32" t="s">
        <v>111</v>
      </c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0">
        <v>0</v>
      </c>
      <c r="AC84" s="31" t="s">
        <v>97</v>
      </c>
      <c r="AD84" s="23"/>
      <c r="AE84" s="32" t="s">
        <v>56</v>
      </c>
      <c r="AF84" s="23"/>
      <c r="AG84" s="50">
        <f t="shared" si="2"/>
        <v>0</v>
      </c>
      <c r="AH84" s="23"/>
    </row>
    <row r="85" spans="2:34" ht="15">
      <c r="B85" s="31">
        <v>12</v>
      </c>
      <c r="C85" s="23"/>
      <c r="D85" s="32" t="s">
        <v>112</v>
      </c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32" t="s">
        <v>113</v>
      </c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0">
        <v>0</v>
      </c>
      <c r="AC85" s="31" t="s">
        <v>114</v>
      </c>
      <c r="AD85" s="23"/>
      <c r="AE85" s="32" t="s">
        <v>56</v>
      </c>
      <c r="AF85" s="23"/>
      <c r="AG85" s="50">
        <f t="shared" si="2"/>
        <v>0</v>
      </c>
      <c r="AH85" s="23"/>
    </row>
    <row r="86" spans="2:34" ht="15">
      <c r="B86" s="31">
        <v>13</v>
      </c>
      <c r="C86" s="23"/>
      <c r="D86" s="32" t="s">
        <v>115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32" t="s">
        <v>116</v>
      </c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0">
        <v>0</v>
      </c>
      <c r="AC86" s="31" t="s">
        <v>117</v>
      </c>
      <c r="AD86" s="23"/>
      <c r="AE86" s="32" t="s">
        <v>56</v>
      </c>
      <c r="AF86" s="23"/>
      <c r="AG86" s="50">
        <f t="shared" si="2"/>
        <v>0</v>
      </c>
      <c r="AH86" s="23"/>
    </row>
    <row r="87" spans="2:34" ht="15">
      <c r="B87" s="31">
        <v>14</v>
      </c>
      <c r="C87" s="23"/>
      <c r="D87" s="32" t="s">
        <v>118</v>
      </c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32" t="s">
        <v>119</v>
      </c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0">
        <v>0</v>
      </c>
      <c r="AC87" s="31" t="s">
        <v>55</v>
      </c>
      <c r="AD87" s="23"/>
      <c r="AE87" s="32" t="s">
        <v>73</v>
      </c>
      <c r="AF87" s="23"/>
      <c r="AG87" s="50">
        <f t="shared" si="2"/>
        <v>0</v>
      </c>
      <c r="AH87" s="23"/>
    </row>
    <row r="88" spans="2:34" ht="15">
      <c r="B88" s="31">
        <v>15</v>
      </c>
      <c r="C88" s="23"/>
      <c r="D88" s="32" t="s">
        <v>120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32" t="s">
        <v>121</v>
      </c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0">
        <v>0</v>
      </c>
      <c r="AC88" s="31" t="s">
        <v>122</v>
      </c>
      <c r="AD88" s="23"/>
      <c r="AE88" s="32" t="s">
        <v>56</v>
      </c>
      <c r="AF88" s="23"/>
      <c r="AG88" s="50">
        <f t="shared" si="2"/>
        <v>0</v>
      </c>
      <c r="AH88" s="23"/>
    </row>
    <row r="89" spans="2:34" ht="15">
      <c r="B89" s="31">
        <v>16</v>
      </c>
      <c r="C89" s="23"/>
      <c r="D89" s="32" t="s">
        <v>123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32" t="s">
        <v>124</v>
      </c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0">
        <v>0</v>
      </c>
      <c r="AC89" s="31" t="s">
        <v>101</v>
      </c>
      <c r="AD89" s="23"/>
      <c r="AE89" s="32" t="s">
        <v>56</v>
      </c>
      <c r="AF89" s="23"/>
      <c r="AG89" s="50">
        <f t="shared" si="2"/>
        <v>0</v>
      </c>
      <c r="AH89" s="23"/>
    </row>
    <row r="90" spans="2:34" ht="15">
      <c r="B90" s="31">
        <v>17</v>
      </c>
      <c r="C90" s="23"/>
      <c r="D90" s="32" t="s">
        <v>125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32" t="s">
        <v>126</v>
      </c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0">
        <v>0</v>
      </c>
      <c r="AC90" s="31" t="s">
        <v>127</v>
      </c>
      <c r="AD90" s="23"/>
      <c r="AE90" s="32" t="s">
        <v>56</v>
      </c>
      <c r="AF90" s="23"/>
      <c r="AG90" s="50">
        <f t="shared" si="2"/>
        <v>0</v>
      </c>
      <c r="AH90" s="23"/>
    </row>
    <row r="91" spans="2:34" ht="15">
      <c r="B91" s="31">
        <v>18</v>
      </c>
      <c r="C91" s="23"/>
      <c r="D91" s="32" t="s">
        <v>128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32" t="s">
        <v>129</v>
      </c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0">
        <v>0</v>
      </c>
      <c r="AC91" s="31" t="s">
        <v>130</v>
      </c>
      <c r="AD91" s="23"/>
      <c r="AE91" s="32" t="s">
        <v>56</v>
      </c>
      <c r="AF91" s="23"/>
      <c r="AG91" s="50">
        <f t="shared" si="2"/>
        <v>0</v>
      </c>
      <c r="AH91" s="23"/>
    </row>
    <row r="92" spans="2:34" ht="15">
      <c r="B92" s="31">
        <v>19</v>
      </c>
      <c r="C92" s="23"/>
      <c r="D92" s="32" t="s">
        <v>131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32" t="s">
        <v>132</v>
      </c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0">
        <v>0</v>
      </c>
      <c r="AC92" s="31" t="s">
        <v>133</v>
      </c>
      <c r="AD92" s="23"/>
      <c r="AE92" s="32" t="s">
        <v>56</v>
      </c>
      <c r="AF92" s="23"/>
      <c r="AG92" s="50">
        <f t="shared" si="2"/>
        <v>0</v>
      </c>
      <c r="AH92" s="23"/>
    </row>
    <row r="93" spans="2:34" ht="15">
      <c r="B93" s="31">
        <v>20</v>
      </c>
      <c r="C93" s="23"/>
      <c r="D93" s="32" t="s">
        <v>134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32" t="s">
        <v>135</v>
      </c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0">
        <v>0</v>
      </c>
      <c r="AC93" s="31" t="s">
        <v>136</v>
      </c>
      <c r="AD93" s="23"/>
      <c r="AE93" s="32" t="s">
        <v>56</v>
      </c>
      <c r="AF93" s="23"/>
      <c r="AG93" s="50">
        <f t="shared" si="2"/>
        <v>0</v>
      </c>
      <c r="AH93" s="23"/>
    </row>
    <row r="94" spans="2:34" ht="15">
      <c r="B94" s="31">
        <v>21</v>
      </c>
      <c r="C94" s="23"/>
      <c r="D94" s="32" t="s">
        <v>137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32" t="s">
        <v>138</v>
      </c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0">
        <v>0</v>
      </c>
      <c r="AC94" s="31" t="s">
        <v>106</v>
      </c>
      <c r="AD94" s="23"/>
      <c r="AE94" s="32" t="s">
        <v>56</v>
      </c>
      <c r="AF94" s="23"/>
      <c r="AG94" s="50">
        <f aca="true" t="shared" si="3" ref="AG94:AG99">AC94*AB94</f>
        <v>0</v>
      </c>
      <c r="AH94" s="23"/>
    </row>
    <row r="95" spans="2:34" ht="27.75" customHeight="1">
      <c r="B95" s="31">
        <v>22</v>
      </c>
      <c r="C95" s="23"/>
      <c r="D95" s="32" t="s">
        <v>139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32" t="s">
        <v>140</v>
      </c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0">
        <v>0</v>
      </c>
      <c r="AC95" s="31" t="s">
        <v>55</v>
      </c>
      <c r="AD95" s="23"/>
      <c r="AE95" s="32" t="s">
        <v>73</v>
      </c>
      <c r="AF95" s="23"/>
      <c r="AG95" s="50">
        <f t="shared" si="3"/>
        <v>0</v>
      </c>
      <c r="AH95" s="23"/>
    </row>
    <row r="96" spans="2:34" ht="15">
      <c r="B96" s="31">
        <v>23</v>
      </c>
      <c r="C96" s="23"/>
      <c r="D96" s="32" t="s">
        <v>141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32" t="s">
        <v>64</v>
      </c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0">
        <v>0</v>
      </c>
      <c r="AC96" s="56">
        <v>5955</v>
      </c>
      <c r="AD96" s="57"/>
      <c r="AE96" s="32" t="s">
        <v>62</v>
      </c>
      <c r="AF96" s="23"/>
      <c r="AG96" s="50">
        <f t="shared" si="3"/>
        <v>0</v>
      </c>
      <c r="AH96" s="23"/>
    </row>
    <row r="97" spans="2:34" ht="27" customHeight="1">
      <c r="B97" s="31">
        <v>24</v>
      </c>
      <c r="C97" s="23"/>
      <c r="D97" s="32" t="s">
        <v>142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32" t="s">
        <v>143</v>
      </c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0">
        <v>0</v>
      </c>
      <c r="AC97" s="31" t="s">
        <v>144</v>
      </c>
      <c r="AD97" s="23"/>
      <c r="AE97" s="32" t="s">
        <v>62</v>
      </c>
      <c r="AF97" s="23"/>
      <c r="AG97" s="50">
        <f t="shared" si="3"/>
        <v>0</v>
      </c>
      <c r="AH97" s="23"/>
    </row>
    <row r="98" spans="2:34" ht="15">
      <c r="B98" s="31">
        <v>25</v>
      </c>
      <c r="C98" s="23"/>
      <c r="D98" s="32" t="s">
        <v>145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32" t="s">
        <v>146</v>
      </c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0">
        <v>0</v>
      </c>
      <c r="AC98" s="31" t="s">
        <v>144</v>
      </c>
      <c r="AD98" s="23"/>
      <c r="AE98" s="32" t="s">
        <v>62</v>
      </c>
      <c r="AF98" s="23"/>
      <c r="AG98" s="50">
        <f t="shared" si="3"/>
        <v>0</v>
      </c>
      <c r="AH98" s="23"/>
    </row>
    <row r="99" spans="2:34" ht="15">
      <c r="B99" s="31">
        <v>26</v>
      </c>
      <c r="C99" s="23"/>
      <c r="D99" s="32" t="s">
        <v>147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32" t="s">
        <v>86</v>
      </c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0">
        <v>0</v>
      </c>
      <c r="AC99" s="56">
        <v>5955</v>
      </c>
      <c r="AD99" s="57"/>
      <c r="AE99" s="32" t="s">
        <v>62</v>
      </c>
      <c r="AF99" s="23"/>
      <c r="AG99" s="50">
        <f t="shared" si="3"/>
        <v>0</v>
      </c>
      <c r="AH99" s="23"/>
    </row>
    <row r="100" spans="2:34" ht="15">
      <c r="B100" s="31">
        <v>27</v>
      </c>
      <c r="C100" s="23"/>
      <c r="D100" s="32" t="s">
        <v>148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32" t="s">
        <v>149</v>
      </c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0">
        <v>0</v>
      </c>
      <c r="AC100" s="31" t="s">
        <v>136</v>
      </c>
      <c r="AD100" s="23"/>
      <c r="AE100" s="32" t="s">
        <v>62</v>
      </c>
      <c r="AF100" s="23"/>
      <c r="AG100" s="50">
        <f t="shared" si="2"/>
        <v>0</v>
      </c>
      <c r="AH100" s="23"/>
    </row>
    <row r="101" spans="2:34" ht="15">
      <c r="B101" s="31">
        <v>28</v>
      </c>
      <c r="C101" s="23"/>
      <c r="D101" s="32" t="s">
        <v>150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32" t="s">
        <v>151</v>
      </c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0">
        <v>0</v>
      </c>
      <c r="AC101" s="31" t="s">
        <v>55</v>
      </c>
      <c r="AD101" s="23"/>
      <c r="AE101" s="32" t="s">
        <v>56</v>
      </c>
      <c r="AF101" s="23"/>
      <c r="AG101" s="50">
        <f t="shared" si="2"/>
        <v>0</v>
      </c>
      <c r="AH101" s="23"/>
    </row>
    <row r="102" spans="2:34" ht="15">
      <c r="B102" s="31">
        <v>29</v>
      </c>
      <c r="C102" s="23"/>
      <c r="D102" s="32" t="s">
        <v>152</v>
      </c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32" t="s">
        <v>153</v>
      </c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0">
        <v>0</v>
      </c>
      <c r="AC102" s="31" t="s">
        <v>55</v>
      </c>
      <c r="AD102" s="23"/>
      <c r="AE102" s="32" t="s">
        <v>56</v>
      </c>
      <c r="AF102" s="23"/>
      <c r="AG102" s="50">
        <f t="shared" si="2"/>
        <v>0</v>
      </c>
      <c r="AH102" s="23"/>
    </row>
    <row r="103" spans="2:34" ht="11.25" customHeight="1"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</row>
    <row r="104" ht="15" hidden="1"/>
    <row r="105" ht="2.85" customHeight="1"/>
    <row r="106" spans="2:34" ht="11.25" customHeight="1">
      <c r="B106" s="39" t="s">
        <v>50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</row>
    <row r="107" ht="1.5" customHeight="1"/>
    <row r="108" spans="3:25" ht="11.25" customHeight="1">
      <c r="C108" s="31" t="s">
        <v>51</v>
      </c>
      <c r="D108" s="23"/>
      <c r="F108" s="50">
        <f>SUM(AG74:AH102)</f>
        <v>0</v>
      </c>
      <c r="G108" s="23"/>
      <c r="H108" s="23"/>
      <c r="I108" s="23"/>
      <c r="J108" s="23"/>
      <c r="K108" s="23"/>
      <c r="L108" s="23"/>
      <c r="N108" s="32" t="s">
        <v>52</v>
      </c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</row>
    <row r="109" ht="9.95" customHeight="1"/>
    <row r="110" spans="2:20" ht="11.45" customHeight="1">
      <c r="B110" s="27" t="s">
        <v>7</v>
      </c>
      <c r="C110" s="28"/>
      <c r="D110" s="28"/>
      <c r="E110" s="28"/>
      <c r="F110" s="28"/>
      <c r="G110" s="28"/>
      <c r="H110" s="28"/>
      <c r="I110" s="28"/>
      <c r="K110" s="29" t="s">
        <v>3</v>
      </c>
      <c r="L110" s="28"/>
      <c r="M110" s="28"/>
      <c r="N110" s="28"/>
      <c r="O110" s="28"/>
      <c r="P110" s="28"/>
      <c r="Q110" s="28"/>
      <c r="R110" s="28"/>
      <c r="S110" s="28"/>
      <c r="T110" s="28"/>
    </row>
    <row r="111" spans="2:20" ht="11.25" customHeight="1">
      <c r="B111" s="29" t="s">
        <v>4</v>
      </c>
      <c r="C111" s="28"/>
      <c r="D111" s="28"/>
      <c r="E111" s="28"/>
      <c r="F111" s="28"/>
      <c r="G111" s="28"/>
      <c r="H111" s="28"/>
      <c r="I111" s="28"/>
      <c r="J111" s="11"/>
      <c r="K111" s="30">
        <f>F108</f>
        <v>0</v>
      </c>
      <c r="L111" s="49"/>
      <c r="M111" s="49"/>
      <c r="N111" s="49"/>
      <c r="O111" s="49"/>
      <c r="P111" s="49"/>
      <c r="Q111" s="49"/>
      <c r="R111" s="49"/>
      <c r="S111" s="49"/>
      <c r="T111" s="49"/>
    </row>
    <row r="112" spans="11:20" ht="15" hidden="1">
      <c r="K112" s="17"/>
      <c r="L112" s="17"/>
      <c r="M112" s="17"/>
      <c r="N112" s="17"/>
      <c r="O112" s="17"/>
      <c r="P112" s="17"/>
      <c r="Q112" s="17"/>
      <c r="R112" s="17"/>
      <c r="S112" s="17"/>
      <c r="T112" s="17"/>
    </row>
    <row r="113" spans="11:20" ht="3" customHeight="1"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2:20" ht="11.25" customHeight="1">
      <c r="B114" s="22" t="s">
        <v>37</v>
      </c>
      <c r="C114" s="23"/>
      <c r="D114" s="23"/>
      <c r="E114" s="23"/>
      <c r="F114" s="23"/>
      <c r="G114" s="23"/>
      <c r="H114" s="23"/>
      <c r="I114" s="23"/>
      <c r="K114" s="24">
        <f>K111</f>
        <v>0</v>
      </c>
      <c r="L114" s="42"/>
      <c r="M114" s="42"/>
      <c r="N114" s="42"/>
      <c r="O114" s="42"/>
      <c r="P114" s="42"/>
      <c r="Q114" s="42"/>
      <c r="R114" s="42"/>
      <c r="S114" s="42"/>
      <c r="T114" s="42"/>
    </row>
    <row r="115" ht="5.65" customHeight="1"/>
    <row r="116" ht="2.85" customHeight="1"/>
    <row r="117" ht="15" hidden="1"/>
    <row r="118" spans="2:34" ht="17.1" customHeight="1">
      <c r="B118" s="43" t="s">
        <v>154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</row>
    <row r="119" ht="2.85" customHeight="1"/>
    <row r="120" spans="2:34" ht="15">
      <c r="B120" s="58" t="s">
        <v>40</v>
      </c>
      <c r="C120" s="52"/>
      <c r="D120" s="59" t="s">
        <v>41</v>
      </c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9" t="s">
        <v>2</v>
      </c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13" t="s">
        <v>42</v>
      </c>
      <c r="AC120" s="58" t="s">
        <v>43</v>
      </c>
      <c r="AD120" s="52"/>
      <c r="AE120" s="59" t="s">
        <v>44</v>
      </c>
      <c r="AF120" s="52"/>
      <c r="AG120" s="58" t="s">
        <v>45</v>
      </c>
      <c r="AH120" s="52"/>
    </row>
    <row r="121" spans="2:34" ht="15">
      <c r="B121" s="31">
        <v>1</v>
      </c>
      <c r="C121" s="23"/>
      <c r="D121" s="32" t="s">
        <v>46</v>
      </c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32" t="s">
        <v>155</v>
      </c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0">
        <v>0</v>
      </c>
      <c r="AC121" s="31" t="s">
        <v>70</v>
      </c>
      <c r="AD121" s="23"/>
      <c r="AE121" s="32" t="s">
        <v>56</v>
      </c>
      <c r="AF121" s="23"/>
      <c r="AG121" s="50">
        <f>AC121*AB121</f>
        <v>0</v>
      </c>
      <c r="AH121" s="23"/>
    </row>
    <row r="122" spans="2:34" ht="15">
      <c r="B122" s="31">
        <v>2</v>
      </c>
      <c r="C122" s="23"/>
      <c r="D122" s="32" t="s">
        <v>57</v>
      </c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32" t="s">
        <v>156</v>
      </c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0">
        <v>0</v>
      </c>
      <c r="AC122" s="31" t="s">
        <v>157</v>
      </c>
      <c r="AD122" s="23"/>
      <c r="AE122" s="32" t="s">
        <v>56</v>
      </c>
      <c r="AF122" s="23"/>
      <c r="AG122" s="50">
        <f aca="true" t="shared" si="4" ref="AG122:AG128">AC122*AB122</f>
        <v>0</v>
      </c>
      <c r="AH122" s="23"/>
    </row>
    <row r="123" spans="2:34" ht="15">
      <c r="B123" s="31">
        <v>3</v>
      </c>
      <c r="C123" s="23"/>
      <c r="D123" s="32" t="s">
        <v>59</v>
      </c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32" t="s">
        <v>158</v>
      </c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0">
        <v>0</v>
      </c>
      <c r="AC123" s="31" t="s">
        <v>159</v>
      </c>
      <c r="AD123" s="23"/>
      <c r="AE123" s="32" t="s">
        <v>56</v>
      </c>
      <c r="AF123" s="23"/>
      <c r="AG123" s="50">
        <f t="shared" si="4"/>
        <v>0</v>
      </c>
      <c r="AH123" s="23"/>
    </row>
    <row r="124" spans="2:34" ht="15">
      <c r="B124" s="31">
        <v>4</v>
      </c>
      <c r="C124" s="23"/>
      <c r="D124" s="32" t="s">
        <v>81</v>
      </c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32" t="s">
        <v>160</v>
      </c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0">
        <v>0</v>
      </c>
      <c r="AC124" s="56">
        <v>5500</v>
      </c>
      <c r="AD124" s="57"/>
      <c r="AE124" s="32" t="s">
        <v>62</v>
      </c>
      <c r="AF124" s="23"/>
      <c r="AG124" s="50">
        <f t="shared" si="4"/>
        <v>0</v>
      </c>
      <c r="AH124" s="23"/>
    </row>
    <row r="125" spans="2:34" ht="15">
      <c r="B125" s="31">
        <v>5</v>
      </c>
      <c r="C125" s="23"/>
      <c r="D125" s="32" t="s">
        <v>63</v>
      </c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32" t="s">
        <v>107</v>
      </c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0">
        <v>0</v>
      </c>
      <c r="AC125" s="31" t="s">
        <v>157</v>
      </c>
      <c r="AD125" s="23"/>
      <c r="AE125" s="32" t="s">
        <v>56</v>
      </c>
      <c r="AF125" s="23"/>
      <c r="AG125" s="50">
        <f t="shared" si="4"/>
        <v>0</v>
      </c>
      <c r="AH125" s="23"/>
    </row>
    <row r="126" spans="2:34" ht="15">
      <c r="B126" s="31">
        <v>6</v>
      </c>
      <c r="C126" s="23"/>
      <c r="D126" s="32" t="s">
        <v>66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32" t="s">
        <v>109</v>
      </c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0">
        <v>0</v>
      </c>
      <c r="AC126" s="31" t="s">
        <v>157</v>
      </c>
      <c r="AD126" s="23"/>
      <c r="AE126" s="32" t="s">
        <v>56</v>
      </c>
      <c r="AF126" s="23"/>
      <c r="AG126" s="50">
        <f t="shared" si="4"/>
        <v>0</v>
      </c>
      <c r="AH126" s="23"/>
    </row>
    <row r="127" spans="2:34" ht="15">
      <c r="B127" s="31">
        <v>7</v>
      </c>
      <c r="C127" s="23"/>
      <c r="D127" s="32" t="s">
        <v>68</v>
      </c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32" t="s">
        <v>161</v>
      </c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0">
        <v>0</v>
      </c>
      <c r="AC127" s="56">
        <v>5500</v>
      </c>
      <c r="AD127" s="57"/>
      <c r="AE127" s="32" t="s">
        <v>62</v>
      </c>
      <c r="AF127" s="23"/>
      <c r="AG127" s="50">
        <f t="shared" si="4"/>
        <v>0</v>
      </c>
      <c r="AH127" s="23"/>
    </row>
    <row r="128" spans="2:34" ht="27.75" customHeight="1">
      <c r="B128" s="31">
        <v>8</v>
      </c>
      <c r="C128" s="23"/>
      <c r="D128" s="32" t="s">
        <v>71</v>
      </c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32" t="s">
        <v>162</v>
      </c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0">
        <v>0</v>
      </c>
      <c r="AC128" s="31" t="s">
        <v>55</v>
      </c>
      <c r="AD128" s="23"/>
      <c r="AE128" s="32" t="s">
        <v>73</v>
      </c>
      <c r="AF128" s="23"/>
      <c r="AG128" s="50">
        <f t="shared" si="4"/>
        <v>0</v>
      </c>
      <c r="AH128" s="23"/>
    </row>
    <row r="129" spans="2:34" ht="11.25" customHeight="1"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</row>
    <row r="130" ht="15" hidden="1"/>
    <row r="131" ht="2.85" customHeight="1"/>
    <row r="132" spans="2:34" ht="11.25" customHeight="1">
      <c r="B132" s="39" t="s">
        <v>50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</row>
    <row r="133" ht="1.5" customHeight="1"/>
    <row r="134" spans="3:25" ht="11.25" customHeight="1">
      <c r="C134" s="31" t="s">
        <v>51</v>
      </c>
      <c r="D134" s="23"/>
      <c r="F134" s="50">
        <f>SUM(AG121:AH128)</f>
        <v>0</v>
      </c>
      <c r="G134" s="23"/>
      <c r="H134" s="23"/>
      <c r="I134" s="23"/>
      <c r="J134" s="23"/>
      <c r="K134" s="23"/>
      <c r="L134" s="23"/>
      <c r="N134" s="32" t="s">
        <v>52</v>
      </c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ht="9.95" customHeight="1"/>
    <row r="136" spans="2:20" ht="11.45" customHeight="1">
      <c r="B136" s="27" t="s">
        <v>7</v>
      </c>
      <c r="C136" s="28"/>
      <c r="D136" s="28"/>
      <c r="E136" s="28"/>
      <c r="F136" s="28"/>
      <c r="G136" s="28"/>
      <c r="H136" s="28"/>
      <c r="I136" s="28"/>
      <c r="K136" s="29" t="s">
        <v>3</v>
      </c>
      <c r="L136" s="28"/>
      <c r="M136" s="28"/>
      <c r="N136" s="28"/>
      <c r="O136" s="28"/>
      <c r="P136" s="28"/>
      <c r="Q136" s="28"/>
      <c r="R136" s="28"/>
      <c r="S136" s="28"/>
      <c r="T136" s="28"/>
    </row>
    <row r="137" spans="2:20" ht="11.25" customHeight="1">
      <c r="B137" s="29" t="s">
        <v>4</v>
      </c>
      <c r="C137" s="28"/>
      <c r="D137" s="28"/>
      <c r="E137" s="28"/>
      <c r="F137" s="28"/>
      <c r="G137" s="28"/>
      <c r="H137" s="28"/>
      <c r="I137" s="28"/>
      <c r="J137" s="11"/>
      <c r="K137" s="30">
        <f>F134</f>
        <v>0</v>
      </c>
      <c r="L137" s="49"/>
      <c r="M137" s="49"/>
      <c r="N137" s="49"/>
      <c r="O137" s="49"/>
      <c r="P137" s="49"/>
      <c r="Q137" s="49"/>
      <c r="R137" s="49"/>
      <c r="S137" s="49"/>
      <c r="T137" s="49"/>
    </row>
    <row r="138" spans="11:20" ht="15" hidden="1">
      <c r="K138" s="17"/>
      <c r="L138" s="17"/>
      <c r="M138" s="17"/>
      <c r="N138" s="17"/>
      <c r="O138" s="17"/>
      <c r="P138" s="17"/>
      <c r="Q138" s="17"/>
      <c r="R138" s="17"/>
      <c r="S138" s="17"/>
      <c r="T138" s="17"/>
    </row>
    <row r="139" spans="11:20" ht="3" customHeight="1">
      <c r="K139" s="17"/>
      <c r="L139" s="17"/>
      <c r="M139" s="17"/>
      <c r="N139" s="17"/>
      <c r="O139" s="17"/>
      <c r="P139" s="17"/>
      <c r="Q139" s="17"/>
      <c r="R139" s="17"/>
      <c r="S139" s="17"/>
      <c r="T139" s="17"/>
    </row>
    <row r="140" spans="2:20" ht="11.25" customHeight="1">
      <c r="B140" s="22" t="s">
        <v>37</v>
      </c>
      <c r="C140" s="23"/>
      <c r="D140" s="23"/>
      <c r="E140" s="23"/>
      <c r="F140" s="23"/>
      <c r="G140" s="23"/>
      <c r="H140" s="23"/>
      <c r="I140" s="23"/>
      <c r="K140" s="24">
        <f>F134</f>
        <v>0</v>
      </c>
      <c r="L140" s="42"/>
      <c r="M140" s="42"/>
      <c r="N140" s="42"/>
      <c r="O140" s="42"/>
      <c r="P140" s="42"/>
      <c r="Q140" s="42"/>
      <c r="R140" s="42"/>
      <c r="S140" s="42"/>
      <c r="T140" s="42"/>
    </row>
    <row r="141" ht="11.45" customHeight="1"/>
    <row r="142" ht="2.85" customHeight="1"/>
    <row r="143" ht="15" hidden="1"/>
    <row r="144" spans="2:34" ht="17.1" customHeight="1">
      <c r="B144" s="43" t="s">
        <v>163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</row>
    <row r="145" ht="2.85" customHeight="1"/>
    <row r="146" ht="2.85" customHeight="1"/>
    <row r="147" spans="2:8" ht="14.45" customHeight="1">
      <c r="B147" s="55" t="s">
        <v>53</v>
      </c>
      <c r="C147" s="23"/>
      <c r="D147" s="23"/>
      <c r="E147" s="23"/>
      <c r="F147" s="23"/>
      <c r="G147" s="23"/>
      <c r="H147" s="23"/>
    </row>
    <row r="148" ht="15" hidden="1"/>
    <row r="149" spans="2:34" ht="15">
      <c r="B149" s="51" t="s">
        <v>40</v>
      </c>
      <c r="C149" s="52"/>
      <c r="D149" s="54" t="s">
        <v>41</v>
      </c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4" t="s">
        <v>2</v>
      </c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14" t="s">
        <v>42</v>
      </c>
      <c r="AC149" s="51" t="s">
        <v>43</v>
      </c>
      <c r="AD149" s="52"/>
      <c r="AE149" s="54" t="s">
        <v>44</v>
      </c>
      <c r="AF149" s="52"/>
      <c r="AG149" s="51" t="s">
        <v>45</v>
      </c>
      <c r="AH149" s="52"/>
    </row>
    <row r="150" spans="2:34" ht="15">
      <c r="B150" s="31">
        <v>1</v>
      </c>
      <c r="C150" s="23"/>
      <c r="D150" s="32" t="s">
        <v>46</v>
      </c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32" t="s">
        <v>54</v>
      </c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0">
        <v>0</v>
      </c>
      <c r="AC150" s="50">
        <v>1</v>
      </c>
      <c r="AD150" s="23"/>
      <c r="AE150" s="32" t="s">
        <v>73</v>
      </c>
      <c r="AF150" s="23"/>
      <c r="AG150" s="50">
        <f>AC150*AB150</f>
        <v>0</v>
      </c>
      <c r="AH150" s="23"/>
    </row>
    <row r="151" spans="2:34" ht="22.5" customHeight="1">
      <c r="B151" s="31">
        <v>2</v>
      </c>
      <c r="C151" s="23"/>
      <c r="D151" s="32" t="s">
        <v>57</v>
      </c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32" t="s">
        <v>164</v>
      </c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0">
        <v>0</v>
      </c>
      <c r="AC151" s="50">
        <v>1</v>
      </c>
      <c r="AD151" s="23"/>
      <c r="AE151" s="32" t="s">
        <v>56</v>
      </c>
      <c r="AF151" s="23"/>
      <c r="AG151" s="50">
        <f aca="true" t="shared" si="5" ref="AG151:AG158">AC151*AB151</f>
        <v>0</v>
      </c>
      <c r="AH151" s="23"/>
    </row>
    <row r="152" spans="2:34" ht="15">
      <c r="B152" s="31">
        <v>3</v>
      </c>
      <c r="C152" s="23"/>
      <c r="D152" s="32" t="s">
        <v>59</v>
      </c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32" t="s">
        <v>165</v>
      </c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0">
        <v>0</v>
      </c>
      <c r="AC152" s="50">
        <v>20</v>
      </c>
      <c r="AD152" s="23"/>
      <c r="AE152" s="32" t="s">
        <v>62</v>
      </c>
      <c r="AF152" s="23"/>
      <c r="AG152" s="50">
        <f t="shared" si="5"/>
        <v>0</v>
      </c>
      <c r="AH152" s="23"/>
    </row>
    <row r="153" spans="2:34" ht="15">
      <c r="B153" s="31">
        <v>4</v>
      </c>
      <c r="C153" s="23"/>
      <c r="D153" s="32" t="s">
        <v>81</v>
      </c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32" t="s">
        <v>166</v>
      </c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0">
        <v>0</v>
      </c>
      <c r="AC153" s="50">
        <v>2</v>
      </c>
      <c r="AD153" s="23"/>
      <c r="AE153" s="32" t="s">
        <v>62</v>
      </c>
      <c r="AF153" s="23"/>
      <c r="AG153" s="50">
        <f t="shared" si="5"/>
        <v>0</v>
      </c>
      <c r="AH153" s="23"/>
    </row>
    <row r="154" spans="2:34" ht="15">
      <c r="B154" s="31">
        <v>5</v>
      </c>
      <c r="C154" s="23"/>
      <c r="D154" s="32" t="s">
        <v>63</v>
      </c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32" t="s">
        <v>167</v>
      </c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0">
        <v>0</v>
      </c>
      <c r="AC154" s="50">
        <v>20</v>
      </c>
      <c r="AD154" s="23"/>
      <c r="AE154" s="32" t="s">
        <v>62</v>
      </c>
      <c r="AF154" s="23"/>
      <c r="AG154" s="50">
        <f t="shared" si="5"/>
        <v>0</v>
      </c>
      <c r="AH154" s="23"/>
    </row>
    <row r="155" spans="2:34" ht="15">
      <c r="B155" s="31">
        <v>6</v>
      </c>
      <c r="C155" s="23"/>
      <c r="D155" s="32" t="s">
        <v>66</v>
      </c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32" t="s">
        <v>168</v>
      </c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0">
        <v>0</v>
      </c>
      <c r="AC155" s="50">
        <v>2</v>
      </c>
      <c r="AD155" s="23"/>
      <c r="AE155" s="32" t="s">
        <v>62</v>
      </c>
      <c r="AF155" s="23"/>
      <c r="AG155" s="50">
        <f t="shared" si="5"/>
        <v>0</v>
      </c>
      <c r="AH155" s="23"/>
    </row>
    <row r="156" spans="2:34" ht="15">
      <c r="B156" s="31">
        <v>7</v>
      </c>
      <c r="C156" s="23"/>
      <c r="D156" s="32" t="s">
        <v>68</v>
      </c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32" t="s">
        <v>169</v>
      </c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0">
        <v>0</v>
      </c>
      <c r="AC156" s="50">
        <v>65</v>
      </c>
      <c r="AD156" s="23"/>
      <c r="AE156" s="32" t="s">
        <v>62</v>
      </c>
      <c r="AF156" s="23"/>
      <c r="AG156" s="50">
        <f t="shared" si="5"/>
        <v>0</v>
      </c>
      <c r="AH156" s="23"/>
    </row>
    <row r="157" spans="2:34" ht="15">
      <c r="B157" s="31">
        <v>8</v>
      </c>
      <c r="C157" s="23"/>
      <c r="D157" s="32" t="s">
        <v>71</v>
      </c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32" t="s">
        <v>170</v>
      </c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0">
        <v>0</v>
      </c>
      <c r="AC157" s="50">
        <v>4</v>
      </c>
      <c r="AD157" s="23"/>
      <c r="AE157" s="32" t="s">
        <v>62</v>
      </c>
      <c r="AF157" s="23"/>
      <c r="AG157" s="50">
        <f t="shared" si="5"/>
        <v>0</v>
      </c>
      <c r="AH157" s="23"/>
    </row>
    <row r="158" spans="2:34" ht="15">
      <c r="B158" s="31">
        <v>9</v>
      </c>
      <c r="C158" s="23"/>
      <c r="D158" s="32" t="s">
        <v>74</v>
      </c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32" t="s">
        <v>171</v>
      </c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0">
        <v>0</v>
      </c>
      <c r="AC158" s="50">
        <v>1</v>
      </c>
      <c r="AD158" s="23"/>
      <c r="AE158" s="32" t="s">
        <v>73</v>
      </c>
      <c r="AF158" s="23"/>
      <c r="AG158" s="50">
        <f t="shared" si="5"/>
        <v>0</v>
      </c>
      <c r="AH158" s="23"/>
    </row>
    <row r="159" spans="2:34" ht="11.25" customHeight="1">
      <c r="B159" s="51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</row>
    <row r="160" ht="2.85" customHeight="1"/>
    <row r="161" spans="2:34" ht="11.25" customHeight="1">
      <c r="B161" s="39" t="s">
        <v>172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</row>
    <row r="162" ht="1.5" customHeight="1"/>
    <row r="163" spans="3:24" ht="11.25" customHeight="1">
      <c r="C163" s="31" t="s">
        <v>51</v>
      </c>
      <c r="D163" s="23"/>
      <c r="F163" s="50">
        <f>SUM(AG150:AH158)</f>
        <v>0</v>
      </c>
      <c r="G163" s="23"/>
      <c r="H163" s="23"/>
      <c r="I163" s="23"/>
      <c r="J163" s="23"/>
      <c r="K163" s="23"/>
      <c r="L163" s="32" t="s">
        <v>52</v>
      </c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</row>
    <row r="164" ht="4.35" customHeight="1"/>
    <row r="165" ht="2.85" customHeight="1"/>
    <row r="166" ht="15" hidden="1"/>
    <row r="167" spans="2:20" ht="14.45" customHeight="1">
      <c r="B167" s="55" t="s">
        <v>173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</row>
    <row r="168" spans="2:34" ht="15">
      <c r="B168" s="51" t="s">
        <v>40</v>
      </c>
      <c r="C168" s="52"/>
      <c r="D168" s="54" t="s">
        <v>41</v>
      </c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4" t="s">
        <v>2</v>
      </c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14" t="s">
        <v>42</v>
      </c>
      <c r="AC168" s="51" t="s">
        <v>43</v>
      </c>
      <c r="AD168" s="52"/>
      <c r="AE168" s="54" t="s">
        <v>44</v>
      </c>
      <c r="AF168" s="52"/>
      <c r="AG168" s="51" t="s">
        <v>45</v>
      </c>
      <c r="AH168" s="52"/>
    </row>
    <row r="169" spans="2:34" ht="15">
      <c r="B169" s="31">
        <v>1</v>
      </c>
      <c r="C169" s="23"/>
      <c r="D169" s="32" t="s">
        <v>46</v>
      </c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32" t="s">
        <v>174</v>
      </c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0">
        <v>0</v>
      </c>
      <c r="AC169" s="50">
        <v>1</v>
      </c>
      <c r="AD169" s="23"/>
      <c r="AE169" s="32" t="s">
        <v>73</v>
      </c>
      <c r="AF169" s="23"/>
      <c r="AG169" s="50">
        <f>AC169*AB169</f>
        <v>0</v>
      </c>
      <c r="AH169" s="23"/>
    </row>
    <row r="170" spans="2:34" ht="15">
      <c r="B170" s="31">
        <v>2</v>
      </c>
      <c r="C170" s="23"/>
      <c r="D170" s="32" t="s">
        <v>57</v>
      </c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32" t="s">
        <v>175</v>
      </c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0">
        <v>0</v>
      </c>
      <c r="AC170" s="50">
        <v>1</v>
      </c>
      <c r="AD170" s="23"/>
      <c r="AE170" s="32" t="s">
        <v>73</v>
      </c>
      <c r="AF170" s="23"/>
      <c r="AG170" s="50">
        <f aca="true" t="shared" si="6" ref="AG170:AG175">AC170*AB170</f>
        <v>0</v>
      </c>
      <c r="AH170" s="23"/>
    </row>
    <row r="171" spans="2:34" ht="15">
      <c r="B171" s="31">
        <v>3</v>
      </c>
      <c r="C171" s="23"/>
      <c r="D171" s="32" t="s">
        <v>59</v>
      </c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32" t="s">
        <v>176</v>
      </c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0">
        <v>0</v>
      </c>
      <c r="AC171" s="50">
        <v>1</v>
      </c>
      <c r="AD171" s="23"/>
      <c r="AE171" s="32" t="s">
        <v>73</v>
      </c>
      <c r="AF171" s="23"/>
      <c r="AG171" s="50">
        <f t="shared" si="6"/>
        <v>0</v>
      </c>
      <c r="AH171" s="23"/>
    </row>
    <row r="172" spans="2:34" ht="15">
      <c r="B172" s="31">
        <v>4</v>
      </c>
      <c r="C172" s="23"/>
      <c r="D172" s="32" t="s">
        <v>81</v>
      </c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32" t="s">
        <v>177</v>
      </c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0">
        <v>0</v>
      </c>
      <c r="AC172" s="50">
        <v>20</v>
      </c>
      <c r="AD172" s="23"/>
      <c r="AE172" s="32" t="s">
        <v>62</v>
      </c>
      <c r="AF172" s="23"/>
      <c r="AG172" s="50">
        <f t="shared" si="6"/>
        <v>0</v>
      </c>
      <c r="AH172" s="23"/>
    </row>
    <row r="173" spans="2:34" ht="15">
      <c r="B173" s="31">
        <v>5</v>
      </c>
      <c r="C173" s="23"/>
      <c r="D173" s="32" t="s">
        <v>63</v>
      </c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32" t="s">
        <v>178</v>
      </c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0">
        <v>0</v>
      </c>
      <c r="AC173" s="50">
        <v>10</v>
      </c>
      <c r="AD173" s="23"/>
      <c r="AE173" s="32" t="s">
        <v>62</v>
      </c>
      <c r="AF173" s="23"/>
      <c r="AG173" s="50">
        <f t="shared" si="6"/>
        <v>0</v>
      </c>
      <c r="AH173" s="23"/>
    </row>
    <row r="174" spans="2:34" ht="15">
      <c r="B174" s="31">
        <v>6</v>
      </c>
      <c r="C174" s="23"/>
      <c r="D174" s="32" t="s">
        <v>66</v>
      </c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32" t="s">
        <v>179</v>
      </c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0">
        <v>0</v>
      </c>
      <c r="AC174" s="50">
        <v>10</v>
      </c>
      <c r="AD174" s="23"/>
      <c r="AE174" s="32" t="s">
        <v>62</v>
      </c>
      <c r="AF174" s="23"/>
      <c r="AG174" s="50">
        <f t="shared" si="6"/>
        <v>0</v>
      </c>
      <c r="AH174" s="23"/>
    </row>
    <row r="175" spans="2:34" ht="26.25" customHeight="1">
      <c r="B175" s="31">
        <v>7</v>
      </c>
      <c r="C175" s="23"/>
      <c r="D175" s="32" t="s">
        <v>68</v>
      </c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32" t="s">
        <v>180</v>
      </c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0">
        <v>0</v>
      </c>
      <c r="AC175" s="50">
        <v>4</v>
      </c>
      <c r="AD175" s="23"/>
      <c r="AE175" s="32" t="s">
        <v>181</v>
      </c>
      <c r="AF175" s="23"/>
      <c r="AG175" s="50">
        <f t="shared" si="6"/>
        <v>0</v>
      </c>
      <c r="AH175" s="23"/>
    </row>
    <row r="176" spans="2:34" ht="11.25" customHeight="1">
      <c r="B176" s="51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</row>
    <row r="177" ht="15" hidden="1"/>
    <row r="178" ht="2.85" customHeight="1"/>
    <row r="179" spans="2:34" ht="11.25" customHeight="1">
      <c r="B179" s="39" t="s">
        <v>172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</row>
    <row r="180" ht="1.5" customHeight="1"/>
    <row r="181" spans="3:25" ht="11.25" customHeight="1">
      <c r="C181" s="31" t="s">
        <v>51</v>
      </c>
      <c r="D181" s="23"/>
      <c r="F181" s="50">
        <f>SUM(AG169:AH175)</f>
        <v>0</v>
      </c>
      <c r="G181" s="23"/>
      <c r="H181" s="23"/>
      <c r="I181" s="23"/>
      <c r="J181" s="23"/>
      <c r="K181" s="23"/>
      <c r="L181" s="23"/>
      <c r="N181" s="32" t="s">
        <v>52</v>
      </c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ht="4.35" customHeight="1"/>
    <row r="183" ht="2.85" customHeight="1"/>
    <row r="184" ht="15" hidden="1"/>
    <row r="185" spans="2:18" ht="14.45" customHeight="1">
      <c r="B185" s="55" t="s">
        <v>91</v>
      </c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spans="2:34" ht="15">
      <c r="B186" s="51" t="s">
        <v>40</v>
      </c>
      <c r="C186" s="52"/>
      <c r="D186" s="54" t="s">
        <v>41</v>
      </c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4" t="s">
        <v>2</v>
      </c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14" t="s">
        <v>42</v>
      </c>
      <c r="AC186" s="51" t="s">
        <v>43</v>
      </c>
      <c r="AD186" s="52"/>
      <c r="AE186" s="54" t="s">
        <v>44</v>
      </c>
      <c r="AF186" s="52"/>
      <c r="AG186" s="51" t="s">
        <v>45</v>
      </c>
      <c r="AH186" s="52"/>
    </row>
    <row r="187" spans="2:34" ht="25.5" customHeight="1">
      <c r="B187" s="31">
        <v>1</v>
      </c>
      <c r="C187" s="23"/>
      <c r="D187" s="32" t="s">
        <v>46</v>
      </c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32" t="s">
        <v>182</v>
      </c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0">
        <v>0</v>
      </c>
      <c r="AC187" s="50">
        <v>30</v>
      </c>
      <c r="AD187" s="23"/>
      <c r="AE187" s="32" t="s">
        <v>56</v>
      </c>
      <c r="AF187" s="23"/>
      <c r="AG187" s="50">
        <f>AC187*AB187</f>
        <v>0</v>
      </c>
      <c r="AH187" s="23"/>
    </row>
    <row r="188" spans="2:34" ht="24.75" customHeight="1">
      <c r="B188" s="31">
        <v>2</v>
      </c>
      <c r="C188" s="23"/>
      <c r="D188" s="32" t="s">
        <v>57</v>
      </c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32" t="s">
        <v>183</v>
      </c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0">
        <v>0</v>
      </c>
      <c r="AC188" s="50">
        <v>32</v>
      </c>
      <c r="AD188" s="23"/>
      <c r="AE188" s="32" t="s">
        <v>56</v>
      </c>
      <c r="AF188" s="23"/>
      <c r="AG188" s="50">
        <f aca="true" t="shared" si="7" ref="AG188:AG238">AC188*AB188</f>
        <v>0</v>
      </c>
      <c r="AH188" s="23"/>
    </row>
    <row r="189" spans="2:34" ht="27" customHeight="1">
      <c r="B189" s="31">
        <v>3</v>
      </c>
      <c r="C189" s="23"/>
      <c r="D189" s="32" t="s">
        <v>59</v>
      </c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32" t="s">
        <v>184</v>
      </c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0">
        <v>0</v>
      </c>
      <c r="AC189" s="50">
        <v>27</v>
      </c>
      <c r="AD189" s="23"/>
      <c r="AE189" s="32" t="s">
        <v>56</v>
      </c>
      <c r="AF189" s="23"/>
      <c r="AG189" s="50">
        <f t="shared" si="7"/>
        <v>0</v>
      </c>
      <c r="AH189" s="23"/>
    </row>
    <row r="190" spans="2:34" ht="25.5" customHeight="1">
      <c r="B190" s="31">
        <v>4</v>
      </c>
      <c r="C190" s="23"/>
      <c r="D190" s="32" t="s">
        <v>81</v>
      </c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32" t="s">
        <v>185</v>
      </c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0">
        <v>0</v>
      </c>
      <c r="AC190" s="50">
        <v>2</v>
      </c>
      <c r="AD190" s="23"/>
      <c r="AE190" s="32" t="s">
        <v>56</v>
      </c>
      <c r="AF190" s="23"/>
      <c r="AG190" s="50">
        <f t="shared" si="7"/>
        <v>0</v>
      </c>
      <c r="AH190" s="23"/>
    </row>
    <row r="191" spans="2:34" ht="24.75" customHeight="1">
      <c r="B191" s="31">
        <v>5</v>
      </c>
      <c r="C191" s="23"/>
      <c r="D191" s="32" t="s">
        <v>63</v>
      </c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32" t="s">
        <v>186</v>
      </c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0">
        <v>0</v>
      </c>
      <c r="AC191" s="50">
        <v>28</v>
      </c>
      <c r="AD191" s="23"/>
      <c r="AE191" s="32" t="s">
        <v>56</v>
      </c>
      <c r="AF191" s="23"/>
      <c r="AG191" s="50">
        <f t="shared" si="7"/>
        <v>0</v>
      </c>
      <c r="AH191" s="23"/>
    </row>
    <row r="192" spans="2:34" ht="24.75" customHeight="1">
      <c r="B192" s="31">
        <v>6</v>
      </c>
      <c r="C192" s="23"/>
      <c r="D192" s="32" t="s">
        <v>66</v>
      </c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32" t="s">
        <v>187</v>
      </c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0">
        <v>0</v>
      </c>
      <c r="AC192" s="50">
        <v>20</v>
      </c>
      <c r="AD192" s="23"/>
      <c r="AE192" s="32" t="s">
        <v>56</v>
      </c>
      <c r="AF192" s="23"/>
      <c r="AG192" s="50">
        <f t="shared" si="7"/>
        <v>0</v>
      </c>
      <c r="AH192" s="23"/>
    </row>
    <row r="193" spans="2:34" ht="36.75" customHeight="1">
      <c r="B193" s="31">
        <v>7</v>
      </c>
      <c r="C193" s="23"/>
      <c r="D193" s="32" t="s">
        <v>68</v>
      </c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32" t="s">
        <v>188</v>
      </c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0">
        <v>0</v>
      </c>
      <c r="AC193" s="50">
        <v>29</v>
      </c>
      <c r="AD193" s="23"/>
      <c r="AE193" s="32" t="s">
        <v>56</v>
      </c>
      <c r="AF193" s="23"/>
      <c r="AG193" s="50">
        <f t="shared" si="7"/>
        <v>0</v>
      </c>
      <c r="AH193" s="23"/>
    </row>
    <row r="194" spans="2:34" ht="27" customHeight="1">
      <c r="B194" s="31">
        <v>8</v>
      </c>
      <c r="C194" s="23"/>
      <c r="D194" s="32" t="s">
        <v>71</v>
      </c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32" t="s">
        <v>189</v>
      </c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0">
        <v>0</v>
      </c>
      <c r="AC194" s="50">
        <v>6</v>
      </c>
      <c r="AD194" s="23"/>
      <c r="AE194" s="32" t="s">
        <v>56</v>
      </c>
      <c r="AF194" s="23"/>
      <c r="AG194" s="50">
        <f t="shared" si="7"/>
        <v>0</v>
      </c>
      <c r="AH194" s="23"/>
    </row>
    <row r="195" spans="2:34" ht="27.75" customHeight="1">
      <c r="B195" s="31">
        <v>9</v>
      </c>
      <c r="C195" s="23"/>
      <c r="D195" s="32" t="s">
        <v>74</v>
      </c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32" t="s">
        <v>190</v>
      </c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0">
        <v>0</v>
      </c>
      <c r="AC195" s="50">
        <v>11</v>
      </c>
      <c r="AD195" s="23"/>
      <c r="AE195" s="32" t="s">
        <v>56</v>
      </c>
      <c r="AF195" s="23"/>
      <c r="AG195" s="50">
        <f t="shared" si="7"/>
        <v>0</v>
      </c>
      <c r="AH195" s="23"/>
    </row>
    <row r="196" spans="2:34" ht="26.25" customHeight="1">
      <c r="B196" s="31">
        <v>10</v>
      </c>
      <c r="C196" s="23"/>
      <c r="D196" s="32" t="s">
        <v>108</v>
      </c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32" t="s">
        <v>191</v>
      </c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0">
        <v>0</v>
      </c>
      <c r="AC196" s="50">
        <v>2</v>
      </c>
      <c r="AD196" s="23"/>
      <c r="AE196" s="32" t="s">
        <v>56</v>
      </c>
      <c r="AF196" s="23"/>
      <c r="AG196" s="50">
        <f t="shared" si="7"/>
        <v>0</v>
      </c>
      <c r="AH196" s="23"/>
    </row>
    <row r="197" spans="2:34" ht="15">
      <c r="B197" s="31">
        <v>11</v>
      </c>
      <c r="C197" s="23"/>
      <c r="D197" s="32" t="s">
        <v>110</v>
      </c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32" t="s">
        <v>192</v>
      </c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0">
        <v>0</v>
      </c>
      <c r="AC197" s="50">
        <v>3</v>
      </c>
      <c r="AD197" s="23"/>
      <c r="AE197" s="32" t="s">
        <v>56</v>
      </c>
      <c r="AF197" s="23"/>
      <c r="AG197" s="50">
        <f t="shared" si="7"/>
        <v>0</v>
      </c>
      <c r="AH197" s="23"/>
    </row>
    <row r="198" spans="2:34" ht="15">
      <c r="B198" s="31">
        <v>12</v>
      </c>
      <c r="C198" s="23"/>
      <c r="D198" s="32" t="s">
        <v>112</v>
      </c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32" t="s">
        <v>193</v>
      </c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0">
        <v>0</v>
      </c>
      <c r="AC198" s="50">
        <v>9</v>
      </c>
      <c r="AD198" s="23"/>
      <c r="AE198" s="32" t="s">
        <v>56</v>
      </c>
      <c r="AF198" s="23"/>
      <c r="AG198" s="50">
        <f t="shared" si="7"/>
        <v>0</v>
      </c>
      <c r="AH198" s="23"/>
    </row>
    <row r="199" spans="2:34" ht="15">
      <c r="B199" s="31">
        <v>13</v>
      </c>
      <c r="C199" s="23"/>
      <c r="D199" s="32" t="s">
        <v>115</v>
      </c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32" t="s">
        <v>194</v>
      </c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0">
        <v>0</v>
      </c>
      <c r="AC199" s="50">
        <v>3</v>
      </c>
      <c r="AD199" s="23"/>
      <c r="AE199" s="32" t="s">
        <v>56</v>
      </c>
      <c r="AF199" s="23"/>
      <c r="AG199" s="50">
        <f t="shared" si="7"/>
        <v>0</v>
      </c>
      <c r="AH199" s="23"/>
    </row>
    <row r="200" spans="2:34" ht="15">
      <c r="B200" s="31">
        <v>14</v>
      </c>
      <c r="C200" s="23"/>
      <c r="D200" s="32" t="s">
        <v>118</v>
      </c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32" t="s">
        <v>195</v>
      </c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0">
        <v>0</v>
      </c>
      <c r="AC200" s="50">
        <v>3</v>
      </c>
      <c r="AD200" s="23"/>
      <c r="AE200" s="32" t="s">
        <v>56</v>
      </c>
      <c r="AF200" s="23"/>
      <c r="AG200" s="50">
        <f t="shared" si="7"/>
        <v>0</v>
      </c>
      <c r="AH200" s="23"/>
    </row>
    <row r="201" spans="2:34" ht="15">
      <c r="B201" s="31">
        <v>15</v>
      </c>
      <c r="C201" s="23"/>
      <c r="D201" s="32" t="s">
        <v>120</v>
      </c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32" t="s">
        <v>196</v>
      </c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0">
        <v>0</v>
      </c>
      <c r="AC201" s="50">
        <v>285</v>
      </c>
      <c r="AD201" s="23"/>
      <c r="AE201" s="32" t="s">
        <v>56</v>
      </c>
      <c r="AF201" s="23"/>
      <c r="AG201" s="50">
        <f t="shared" si="7"/>
        <v>0</v>
      </c>
      <c r="AH201" s="23"/>
    </row>
    <row r="202" spans="2:34" ht="15">
      <c r="B202" s="31">
        <v>16</v>
      </c>
      <c r="C202" s="23"/>
      <c r="D202" s="32" t="s">
        <v>197</v>
      </c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32" t="s">
        <v>198</v>
      </c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0">
        <v>0</v>
      </c>
      <c r="AC202" s="50">
        <v>1</v>
      </c>
      <c r="AD202" s="23"/>
      <c r="AE202" s="32" t="s">
        <v>73</v>
      </c>
      <c r="AF202" s="23"/>
      <c r="AG202" s="50">
        <f t="shared" si="7"/>
        <v>0</v>
      </c>
      <c r="AH202" s="23"/>
    </row>
    <row r="203" spans="2:34" ht="15">
      <c r="B203" s="31">
        <v>17</v>
      </c>
      <c r="C203" s="23"/>
      <c r="D203" s="32" t="s">
        <v>123</v>
      </c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32" t="s">
        <v>199</v>
      </c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0">
        <v>0</v>
      </c>
      <c r="AC203" s="50">
        <v>32</v>
      </c>
      <c r="AD203" s="23"/>
      <c r="AE203" s="32" t="s">
        <v>56</v>
      </c>
      <c r="AF203" s="23"/>
      <c r="AG203" s="50">
        <f t="shared" si="7"/>
        <v>0</v>
      </c>
      <c r="AH203" s="23"/>
    </row>
    <row r="204" spans="2:34" ht="15">
      <c r="B204" s="31">
        <v>18</v>
      </c>
      <c r="C204" s="23"/>
      <c r="D204" s="32" t="s">
        <v>125</v>
      </c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32" t="s">
        <v>200</v>
      </c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0">
        <v>0</v>
      </c>
      <c r="AC204" s="50">
        <v>11</v>
      </c>
      <c r="AD204" s="23"/>
      <c r="AE204" s="32" t="s">
        <v>56</v>
      </c>
      <c r="AF204" s="23"/>
      <c r="AG204" s="50">
        <f t="shared" si="7"/>
        <v>0</v>
      </c>
      <c r="AH204" s="23"/>
    </row>
    <row r="205" spans="2:34" ht="15">
      <c r="B205" s="31">
        <v>19</v>
      </c>
      <c r="C205" s="23"/>
      <c r="D205" s="32" t="s">
        <v>128</v>
      </c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32" t="s">
        <v>201</v>
      </c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0">
        <v>0</v>
      </c>
      <c r="AC205" s="50">
        <v>26</v>
      </c>
      <c r="AD205" s="23"/>
      <c r="AE205" s="32" t="s">
        <v>56</v>
      </c>
      <c r="AF205" s="23"/>
      <c r="AG205" s="50">
        <f t="shared" si="7"/>
        <v>0</v>
      </c>
      <c r="AH205" s="23"/>
    </row>
    <row r="206" spans="2:34" ht="15">
      <c r="B206" s="31">
        <v>20</v>
      </c>
      <c r="C206" s="23"/>
      <c r="D206" s="32" t="s">
        <v>131</v>
      </c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32" t="s">
        <v>202</v>
      </c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0">
        <v>0</v>
      </c>
      <c r="AC206" s="50">
        <v>5</v>
      </c>
      <c r="AD206" s="23"/>
      <c r="AE206" s="32" t="s">
        <v>56</v>
      </c>
      <c r="AF206" s="23"/>
      <c r="AG206" s="50">
        <f t="shared" si="7"/>
        <v>0</v>
      </c>
      <c r="AH206" s="23"/>
    </row>
    <row r="207" spans="2:34" ht="26.25" customHeight="1">
      <c r="B207" s="31">
        <v>21</v>
      </c>
      <c r="C207" s="23"/>
      <c r="D207" s="32" t="s">
        <v>134</v>
      </c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32" t="s">
        <v>203</v>
      </c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0">
        <v>0</v>
      </c>
      <c r="AC207" s="50">
        <v>6</v>
      </c>
      <c r="AD207" s="23"/>
      <c r="AE207" s="32" t="s">
        <v>56</v>
      </c>
      <c r="AF207" s="23"/>
      <c r="AG207" s="50">
        <f t="shared" si="7"/>
        <v>0</v>
      </c>
      <c r="AH207" s="23"/>
    </row>
    <row r="208" spans="2:34" ht="26.25" customHeight="1">
      <c r="B208" s="31">
        <v>22</v>
      </c>
      <c r="C208" s="23"/>
      <c r="D208" s="32" t="s">
        <v>137</v>
      </c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32" t="s">
        <v>204</v>
      </c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0">
        <v>0</v>
      </c>
      <c r="AC208" s="50">
        <v>70</v>
      </c>
      <c r="AD208" s="23"/>
      <c r="AE208" s="32" t="s">
        <v>56</v>
      </c>
      <c r="AF208" s="23"/>
      <c r="AG208" s="50">
        <f t="shared" si="7"/>
        <v>0</v>
      </c>
      <c r="AH208" s="23"/>
    </row>
    <row r="209" spans="2:34" ht="26.25" customHeight="1">
      <c r="B209" s="31">
        <v>23</v>
      </c>
      <c r="C209" s="23"/>
      <c r="D209" s="32" t="s">
        <v>139</v>
      </c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32" t="s">
        <v>205</v>
      </c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0">
        <v>0</v>
      </c>
      <c r="AC209" s="50">
        <v>15</v>
      </c>
      <c r="AD209" s="23"/>
      <c r="AE209" s="32" t="s">
        <v>56</v>
      </c>
      <c r="AF209" s="23"/>
      <c r="AG209" s="50">
        <f t="shared" si="7"/>
        <v>0</v>
      </c>
      <c r="AH209" s="23"/>
    </row>
    <row r="210" spans="2:34" ht="27.75" customHeight="1">
      <c r="B210" s="31">
        <v>24</v>
      </c>
      <c r="C210" s="23"/>
      <c r="D210" s="32" t="s">
        <v>141</v>
      </c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32" t="s">
        <v>206</v>
      </c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0">
        <v>0</v>
      </c>
      <c r="AC210" s="50">
        <v>83</v>
      </c>
      <c r="AD210" s="23"/>
      <c r="AE210" s="32" t="s">
        <v>56</v>
      </c>
      <c r="AF210" s="23"/>
      <c r="AG210" s="50">
        <f t="shared" si="7"/>
        <v>0</v>
      </c>
      <c r="AH210" s="23"/>
    </row>
    <row r="211" spans="2:34" ht="15">
      <c r="B211" s="31">
        <v>25</v>
      </c>
      <c r="C211" s="23"/>
      <c r="D211" s="32" t="s">
        <v>142</v>
      </c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32" t="s">
        <v>207</v>
      </c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0">
        <v>0</v>
      </c>
      <c r="AC211" s="50">
        <v>9</v>
      </c>
      <c r="AD211" s="23"/>
      <c r="AE211" s="32" t="s">
        <v>56</v>
      </c>
      <c r="AF211" s="23"/>
      <c r="AG211" s="50">
        <f t="shared" si="7"/>
        <v>0</v>
      </c>
      <c r="AH211" s="23"/>
    </row>
    <row r="212" spans="2:34" ht="15">
      <c r="B212" s="31">
        <v>26</v>
      </c>
      <c r="C212" s="23"/>
      <c r="D212" s="32" t="s">
        <v>142</v>
      </c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32" t="s">
        <v>208</v>
      </c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0">
        <v>0</v>
      </c>
      <c r="AC212" s="50">
        <v>40</v>
      </c>
      <c r="AD212" s="23"/>
      <c r="AE212" s="32" t="s">
        <v>56</v>
      </c>
      <c r="AF212" s="23"/>
      <c r="AG212" s="50">
        <f t="shared" si="7"/>
        <v>0</v>
      </c>
      <c r="AH212" s="23"/>
    </row>
    <row r="213" spans="2:34" ht="26.25" customHeight="1">
      <c r="B213" s="31">
        <v>27</v>
      </c>
      <c r="C213" s="23"/>
      <c r="D213" s="32" t="s">
        <v>145</v>
      </c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32" t="s">
        <v>209</v>
      </c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0">
        <v>0</v>
      </c>
      <c r="AC213" s="50">
        <v>52</v>
      </c>
      <c r="AD213" s="23"/>
      <c r="AE213" s="32" t="s">
        <v>56</v>
      </c>
      <c r="AF213" s="23"/>
      <c r="AG213" s="50">
        <f t="shared" si="7"/>
        <v>0</v>
      </c>
      <c r="AH213" s="23"/>
    </row>
    <row r="214" spans="2:34" ht="15">
      <c r="B214" s="31">
        <v>28</v>
      </c>
      <c r="C214" s="23"/>
      <c r="D214" s="32" t="s">
        <v>147</v>
      </c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32" t="s">
        <v>210</v>
      </c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0">
        <v>0</v>
      </c>
      <c r="AC214" s="50">
        <v>3</v>
      </c>
      <c r="AD214" s="23"/>
      <c r="AE214" s="32" t="s">
        <v>56</v>
      </c>
      <c r="AF214" s="23"/>
      <c r="AG214" s="50">
        <f t="shared" si="7"/>
        <v>0</v>
      </c>
      <c r="AH214" s="23"/>
    </row>
    <row r="215" spans="2:34" ht="15">
      <c r="B215" s="31">
        <v>29</v>
      </c>
      <c r="C215" s="23"/>
      <c r="D215" s="32" t="s">
        <v>148</v>
      </c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32" t="s">
        <v>169</v>
      </c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0">
        <v>0</v>
      </c>
      <c r="AC215" s="50">
        <v>3500</v>
      </c>
      <c r="AD215" s="23"/>
      <c r="AE215" s="32" t="s">
        <v>62</v>
      </c>
      <c r="AF215" s="23"/>
      <c r="AG215" s="50">
        <f t="shared" si="7"/>
        <v>0</v>
      </c>
      <c r="AH215" s="23"/>
    </row>
    <row r="216" spans="2:34" ht="15">
      <c r="B216" s="31">
        <v>30</v>
      </c>
      <c r="C216" s="23"/>
      <c r="D216" s="32" t="s">
        <v>150</v>
      </c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32" t="s">
        <v>211</v>
      </c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0">
        <v>0</v>
      </c>
      <c r="AC216" s="50">
        <v>280</v>
      </c>
      <c r="AD216" s="23"/>
      <c r="AE216" s="32" t="s">
        <v>62</v>
      </c>
      <c r="AF216" s="23"/>
      <c r="AG216" s="50">
        <f t="shared" si="7"/>
        <v>0</v>
      </c>
      <c r="AH216" s="23"/>
    </row>
    <row r="217" spans="2:34" ht="15">
      <c r="B217" s="31">
        <v>31</v>
      </c>
      <c r="C217" s="23"/>
      <c r="D217" s="32" t="s">
        <v>212</v>
      </c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32" t="s">
        <v>213</v>
      </c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0">
        <v>0</v>
      </c>
      <c r="AC217" s="50">
        <v>240</v>
      </c>
      <c r="AD217" s="23"/>
      <c r="AE217" s="32" t="s">
        <v>62</v>
      </c>
      <c r="AF217" s="23"/>
      <c r="AG217" s="50">
        <f t="shared" si="7"/>
        <v>0</v>
      </c>
      <c r="AH217" s="23"/>
    </row>
    <row r="218" spans="2:34" ht="15">
      <c r="B218" s="31">
        <v>32</v>
      </c>
      <c r="C218" s="23"/>
      <c r="D218" s="32" t="s">
        <v>152</v>
      </c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32" t="s">
        <v>214</v>
      </c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0">
        <v>0</v>
      </c>
      <c r="AC218" s="50">
        <v>95</v>
      </c>
      <c r="AD218" s="23"/>
      <c r="AE218" s="32" t="s">
        <v>62</v>
      </c>
      <c r="AF218" s="23"/>
      <c r="AG218" s="50">
        <f t="shared" si="7"/>
        <v>0</v>
      </c>
      <c r="AH218" s="23"/>
    </row>
    <row r="219" spans="2:34" ht="15">
      <c r="B219" s="31">
        <v>33</v>
      </c>
      <c r="C219" s="23"/>
      <c r="D219" s="32" t="s">
        <v>215</v>
      </c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32" t="s">
        <v>216</v>
      </c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0">
        <v>0</v>
      </c>
      <c r="AC219" s="50">
        <v>100</v>
      </c>
      <c r="AD219" s="23"/>
      <c r="AE219" s="32" t="s">
        <v>62</v>
      </c>
      <c r="AF219" s="23"/>
      <c r="AG219" s="50">
        <f t="shared" si="7"/>
        <v>0</v>
      </c>
      <c r="AH219" s="23"/>
    </row>
    <row r="220" spans="2:34" ht="15">
      <c r="B220" s="31">
        <v>34</v>
      </c>
      <c r="C220" s="23"/>
      <c r="D220" s="32" t="s">
        <v>217</v>
      </c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32" t="s">
        <v>218</v>
      </c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0">
        <v>0</v>
      </c>
      <c r="AC220" s="50">
        <v>115</v>
      </c>
      <c r="AD220" s="23"/>
      <c r="AE220" s="32" t="s">
        <v>62</v>
      </c>
      <c r="AF220" s="23"/>
      <c r="AG220" s="50">
        <f t="shared" si="7"/>
        <v>0</v>
      </c>
      <c r="AH220" s="23"/>
    </row>
    <row r="221" spans="2:34" ht="15">
      <c r="B221" s="31">
        <v>35</v>
      </c>
      <c r="C221" s="23"/>
      <c r="D221" s="32" t="s">
        <v>219</v>
      </c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32" t="s">
        <v>220</v>
      </c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0">
        <v>0</v>
      </c>
      <c r="AC221" s="50">
        <v>200</v>
      </c>
      <c r="AD221" s="23"/>
      <c r="AE221" s="32" t="s">
        <v>62</v>
      </c>
      <c r="AF221" s="23"/>
      <c r="AG221" s="50">
        <f t="shared" si="7"/>
        <v>0</v>
      </c>
      <c r="AH221" s="23"/>
    </row>
    <row r="222" spans="2:34" ht="15">
      <c r="B222" s="31">
        <v>36</v>
      </c>
      <c r="C222" s="23"/>
      <c r="D222" s="32" t="s">
        <v>221</v>
      </c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32" t="s">
        <v>167</v>
      </c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0">
        <v>0</v>
      </c>
      <c r="AC222" s="50">
        <v>1100</v>
      </c>
      <c r="AD222" s="23"/>
      <c r="AE222" s="32" t="s">
        <v>62</v>
      </c>
      <c r="AF222" s="23"/>
      <c r="AG222" s="50">
        <f t="shared" si="7"/>
        <v>0</v>
      </c>
      <c r="AH222" s="23"/>
    </row>
    <row r="223" spans="2:34" ht="15">
      <c r="B223" s="31">
        <v>37</v>
      </c>
      <c r="C223" s="23"/>
      <c r="D223" s="32" t="s">
        <v>222</v>
      </c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32" t="s">
        <v>223</v>
      </c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0">
        <v>0</v>
      </c>
      <c r="AC223" s="50">
        <v>150</v>
      </c>
      <c r="AD223" s="23"/>
      <c r="AE223" s="32" t="s">
        <v>62</v>
      </c>
      <c r="AF223" s="23"/>
      <c r="AG223" s="50">
        <f t="shared" si="7"/>
        <v>0</v>
      </c>
      <c r="AH223" s="23"/>
    </row>
    <row r="224" spans="2:34" ht="15">
      <c r="B224" s="31">
        <v>38</v>
      </c>
      <c r="C224" s="23"/>
      <c r="D224" s="32" t="s">
        <v>224</v>
      </c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32" t="s">
        <v>225</v>
      </c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0">
        <v>0</v>
      </c>
      <c r="AC224" s="50">
        <v>100</v>
      </c>
      <c r="AD224" s="23"/>
      <c r="AE224" s="32" t="s">
        <v>62</v>
      </c>
      <c r="AF224" s="23"/>
      <c r="AG224" s="50">
        <f t="shared" si="7"/>
        <v>0</v>
      </c>
      <c r="AH224" s="23"/>
    </row>
    <row r="225" spans="2:34" ht="15">
      <c r="B225" s="31">
        <v>39</v>
      </c>
      <c r="C225" s="23"/>
      <c r="D225" s="32" t="s">
        <v>226</v>
      </c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32" t="s">
        <v>227</v>
      </c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0">
        <v>0</v>
      </c>
      <c r="AC225" s="50">
        <v>40</v>
      </c>
      <c r="AD225" s="23"/>
      <c r="AE225" s="32" t="s">
        <v>62</v>
      </c>
      <c r="AF225" s="23"/>
      <c r="AG225" s="50">
        <f t="shared" si="7"/>
        <v>0</v>
      </c>
      <c r="AH225" s="23"/>
    </row>
    <row r="226" spans="2:34" ht="15">
      <c r="B226" s="31">
        <v>40</v>
      </c>
      <c r="C226" s="23"/>
      <c r="D226" s="32" t="s">
        <v>228</v>
      </c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32" t="s">
        <v>229</v>
      </c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0">
        <v>0</v>
      </c>
      <c r="AC226" s="50">
        <v>70</v>
      </c>
      <c r="AD226" s="23"/>
      <c r="AE226" s="32" t="s">
        <v>62</v>
      </c>
      <c r="AF226" s="23"/>
      <c r="AG226" s="50">
        <f t="shared" si="7"/>
        <v>0</v>
      </c>
      <c r="AH226" s="23"/>
    </row>
    <row r="227" spans="2:34" ht="15">
      <c r="B227" s="31">
        <v>41</v>
      </c>
      <c r="C227" s="23"/>
      <c r="D227" s="32" t="s">
        <v>230</v>
      </c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32" t="s">
        <v>231</v>
      </c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0">
        <v>0</v>
      </c>
      <c r="AC227" s="50">
        <v>100</v>
      </c>
      <c r="AD227" s="23"/>
      <c r="AE227" s="32" t="s">
        <v>232</v>
      </c>
      <c r="AF227" s="23"/>
      <c r="AG227" s="50">
        <f t="shared" si="7"/>
        <v>0</v>
      </c>
      <c r="AH227" s="23"/>
    </row>
    <row r="228" spans="2:34" ht="15">
      <c r="B228" s="31">
        <v>42</v>
      </c>
      <c r="C228" s="23"/>
      <c r="D228" s="32" t="s">
        <v>233</v>
      </c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32" t="s">
        <v>234</v>
      </c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0">
        <v>0</v>
      </c>
      <c r="AC228" s="50">
        <v>60</v>
      </c>
      <c r="AD228" s="23"/>
      <c r="AE228" s="32" t="s">
        <v>62</v>
      </c>
      <c r="AF228" s="23"/>
      <c r="AG228" s="50">
        <f t="shared" si="7"/>
        <v>0</v>
      </c>
      <c r="AH228" s="23"/>
    </row>
    <row r="229" spans="2:34" ht="27.75" customHeight="1">
      <c r="B229" s="31">
        <v>43</v>
      </c>
      <c r="C229" s="23"/>
      <c r="D229" s="32" t="s">
        <v>235</v>
      </c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32" t="s">
        <v>236</v>
      </c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0">
        <v>0</v>
      </c>
      <c r="AC229" s="50">
        <v>1</v>
      </c>
      <c r="AD229" s="23"/>
      <c r="AE229" s="32" t="s">
        <v>56</v>
      </c>
      <c r="AF229" s="23"/>
      <c r="AG229" s="50">
        <f t="shared" si="7"/>
        <v>0</v>
      </c>
      <c r="AH229" s="23"/>
    </row>
    <row r="230" spans="2:34" ht="15">
      <c r="B230" s="31">
        <v>44</v>
      </c>
      <c r="C230" s="23"/>
      <c r="D230" s="32" t="s">
        <v>237</v>
      </c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32" t="s">
        <v>238</v>
      </c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0">
        <v>0</v>
      </c>
      <c r="AC230" s="50">
        <v>100</v>
      </c>
      <c r="AD230" s="23"/>
      <c r="AE230" s="32" t="s">
        <v>62</v>
      </c>
      <c r="AF230" s="23"/>
      <c r="AG230" s="50">
        <f t="shared" si="7"/>
        <v>0</v>
      </c>
      <c r="AH230" s="23"/>
    </row>
    <row r="231" spans="2:34" ht="15">
      <c r="B231" s="31">
        <v>45</v>
      </c>
      <c r="C231" s="23"/>
      <c r="D231" s="32" t="s">
        <v>239</v>
      </c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32" t="s">
        <v>240</v>
      </c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0">
        <v>0</v>
      </c>
      <c r="AC231" s="50">
        <v>70</v>
      </c>
      <c r="AD231" s="23"/>
      <c r="AE231" s="32" t="s">
        <v>62</v>
      </c>
      <c r="AF231" s="23"/>
      <c r="AG231" s="50">
        <f t="shared" si="7"/>
        <v>0</v>
      </c>
      <c r="AH231" s="23"/>
    </row>
    <row r="232" spans="2:34" ht="15">
      <c r="B232" s="31">
        <v>46</v>
      </c>
      <c r="C232" s="23"/>
      <c r="D232" s="32" t="s">
        <v>241</v>
      </c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32" t="s">
        <v>242</v>
      </c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0">
        <v>0</v>
      </c>
      <c r="AC232" s="50">
        <v>100</v>
      </c>
      <c r="AD232" s="23"/>
      <c r="AE232" s="32" t="s">
        <v>62</v>
      </c>
      <c r="AF232" s="23"/>
      <c r="AG232" s="50">
        <f t="shared" si="7"/>
        <v>0</v>
      </c>
      <c r="AH232" s="23"/>
    </row>
    <row r="233" spans="2:34" ht="15">
      <c r="B233" s="31">
        <v>47</v>
      </c>
      <c r="C233" s="23"/>
      <c r="D233" s="32" t="s">
        <v>243</v>
      </c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32" t="s">
        <v>244</v>
      </c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0">
        <v>0</v>
      </c>
      <c r="AC233" s="50">
        <v>20</v>
      </c>
      <c r="AD233" s="23"/>
      <c r="AE233" s="32" t="s">
        <v>62</v>
      </c>
      <c r="AF233" s="23"/>
      <c r="AG233" s="50">
        <f t="shared" si="7"/>
        <v>0</v>
      </c>
      <c r="AH233" s="23"/>
    </row>
    <row r="234" spans="2:34" ht="15">
      <c r="B234" s="31">
        <v>48</v>
      </c>
      <c r="C234" s="23"/>
      <c r="D234" s="32" t="s">
        <v>245</v>
      </c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32" t="s">
        <v>246</v>
      </c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0">
        <v>0</v>
      </c>
      <c r="AC234" s="50">
        <v>20</v>
      </c>
      <c r="AD234" s="23"/>
      <c r="AE234" s="32" t="s">
        <v>62</v>
      </c>
      <c r="AF234" s="23"/>
      <c r="AG234" s="50">
        <f t="shared" si="7"/>
        <v>0</v>
      </c>
      <c r="AH234" s="23"/>
    </row>
    <row r="235" spans="2:34" ht="15">
      <c r="B235" s="31">
        <v>49</v>
      </c>
      <c r="C235" s="23"/>
      <c r="D235" s="32" t="s">
        <v>247</v>
      </c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32" t="s">
        <v>248</v>
      </c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0">
        <v>0</v>
      </c>
      <c r="AC235" s="50">
        <v>30</v>
      </c>
      <c r="AD235" s="23"/>
      <c r="AE235" s="32" t="s">
        <v>56</v>
      </c>
      <c r="AF235" s="23"/>
      <c r="AG235" s="50">
        <f t="shared" si="7"/>
        <v>0</v>
      </c>
      <c r="AH235" s="23"/>
    </row>
    <row r="236" spans="2:34" ht="15">
      <c r="B236" s="31">
        <v>50</v>
      </c>
      <c r="C236" s="23"/>
      <c r="D236" s="32" t="s">
        <v>249</v>
      </c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32" t="s">
        <v>250</v>
      </c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0">
        <v>0</v>
      </c>
      <c r="AC236" s="50">
        <v>15</v>
      </c>
      <c r="AD236" s="23"/>
      <c r="AE236" s="32" t="s">
        <v>62</v>
      </c>
      <c r="AF236" s="23"/>
      <c r="AG236" s="50">
        <f t="shared" si="7"/>
        <v>0</v>
      </c>
      <c r="AH236" s="23"/>
    </row>
    <row r="237" spans="2:34" ht="15">
      <c r="B237" s="31">
        <v>51</v>
      </c>
      <c r="C237" s="23"/>
      <c r="D237" s="32" t="s">
        <v>251</v>
      </c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32" t="s">
        <v>252</v>
      </c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0">
        <v>0</v>
      </c>
      <c r="AC237" s="50">
        <v>15</v>
      </c>
      <c r="AD237" s="23"/>
      <c r="AE237" s="32" t="s">
        <v>62</v>
      </c>
      <c r="AF237" s="23"/>
      <c r="AG237" s="50">
        <f t="shared" si="7"/>
        <v>0</v>
      </c>
      <c r="AH237" s="23"/>
    </row>
    <row r="238" spans="2:34" ht="15">
      <c r="B238" s="31">
        <v>52</v>
      </c>
      <c r="C238" s="23"/>
      <c r="D238" s="32" t="s">
        <v>253</v>
      </c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32" t="s">
        <v>254</v>
      </c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0">
        <v>0</v>
      </c>
      <c r="AC238" s="50">
        <v>1</v>
      </c>
      <c r="AD238" s="23"/>
      <c r="AE238" s="32" t="s">
        <v>56</v>
      </c>
      <c r="AF238" s="23"/>
      <c r="AG238" s="50">
        <f t="shared" si="7"/>
        <v>0</v>
      </c>
      <c r="AH238" s="23"/>
    </row>
    <row r="239" spans="2:34" ht="11.25" customHeight="1">
      <c r="B239" s="51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</row>
    <row r="240" ht="15" hidden="1"/>
    <row r="241" ht="2.85" customHeight="1"/>
    <row r="242" spans="2:34" ht="11.25" customHeight="1">
      <c r="B242" s="39" t="s">
        <v>172</v>
      </c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</row>
    <row r="243" ht="1.5" customHeight="1"/>
    <row r="244" spans="3:25" ht="15.75" customHeight="1">
      <c r="C244" s="31" t="s">
        <v>51</v>
      </c>
      <c r="D244" s="23"/>
      <c r="F244" s="50">
        <f>SUM(AG187:AH238)</f>
        <v>0</v>
      </c>
      <c r="G244" s="23"/>
      <c r="H244" s="23"/>
      <c r="I244" s="23"/>
      <c r="J244" s="23"/>
      <c r="K244" s="23"/>
      <c r="L244" s="23"/>
      <c r="N244" s="32" t="s">
        <v>52</v>
      </c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</row>
    <row r="245" ht="4.35" customHeight="1"/>
    <row r="246" ht="2.85" customHeight="1"/>
    <row r="247" spans="2:19" ht="14.45" customHeight="1">
      <c r="B247" s="55" t="s">
        <v>154</v>
      </c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</row>
    <row r="248" ht="15" hidden="1"/>
    <row r="249" spans="2:34" ht="15">
      <c r="B249" s="51" t="s">
        <v>40</v>
      </c>
      <c r="C249" s="52"/>
      <c r="D249" s="54" t="s">
        <v>41</v>
      </c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4" t="s">
        <v>2</v>
      </c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14" t="s">
        <v>42</v>
      </c>
      <c r="AC249" s="51" t="s">
        <v>43</v>
      </c>
      <c r="AD249" s="52"/>
      <c r="AE249" s="54" t="s">
        <v>44</v>
      </c>
      <c r="AF249" s="52"/>
      <c r="AG249" s="51" t="s">
        <v>45</v>
      </c>
      <c r="AH249" s="52"/>
    </row>
    <row r="250" spans="2:34" ht="39" customHeight="1">
      <c r="B250" s="31">
        <v>1</v>
      </c>
      <c r="C250" s="23"/>
      <c r="D250" s="32" t="s">
        <v>46</v>
      </c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32" t="s">
        <v>275</v>
      </c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0">
        <v>0</v>
      </c>
      <c r="AC250" s="50">
        <v>2</v>
      </c>
      <c r="AD250" s="23"/>
      <c r="AE250" s="32" t="s">
        <v>56</v>
      </c>
      <c r="AF250" s="23"/>
      <c r="AG250" s="50">
        <f>AC250*AB250</f>
        <v>0</v>
      </c>
      <c r="AH250" s="23"/>
    </row>
    <row r="251" spans="2:34" ht="15">
      <c r="B251" s="31">
        <v>2</v>
      </c>
      <c r="C251" s="23"/>
      <c r="D251" s="32" t="s">
        <v>57</v>
      </c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32" t="s">
        <v>255</v>
      </c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0">
        <v>0</v>
      </c>
      <c r="AC251" s="50">
        <v>35</v>
      </c>
      <c r="AD251" s="23"/>
      <c r="AE251" s="32" t="s">
        <v>56</v>
      </c>
      <c r="AF251" s="23"/>
      <c r="AG251" s="50">
        <f aca="true" t="shared" si="8" ref="AG251:AG257">AC251*AB251</f>
        <v>0</v>
      </c>
      <c r="AH251" s="23"/>
    </row>
    <row r="252" spans="2:34" ht="15">
      <c r="B252" s="31">
        <v>3</v>
      </c>
      <c r="C252" s="23"/>
      <c r="D252" s="32" t="s">
        <v>59</v>
      </c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32" t="s">
        <v>256</v>
      </c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0">
        <v>0</v>
      </c>
      <c r="AC252" s="50">
        <v>2800</v>
      </c>
      <c r="AD252" s="23"/>
      <c r="AE252" s="32" t="s">
        <v>62</v>
      </c>
      <c r="AF252" s="23"/>
      <c r="AG252" s="50">
        <f t="shared" si="8"/>
        <v>0</v>
      </c>
      <c r="AH252" s="23"/>
    </row>
    <row r="253" spans="2:34" ht="15">
      <c r="B253" s="31">
        <v>4</v>
      </c>
      <c r="C253" s="23"/>
      <c r="D253" s="32" t="s">
        <v>81</v>
      </c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32" t="s">
        <v>257</v>
      </c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0">
        <v>0</v>
      </c>
      <c r="AC253" s="50">
        <v>7</v>
      </c>
      <c r="AD253" s="23"/>
      <c r="AE253" s="32" t="s">
        <v>56</v>
      </c>
      <c r="AF253" s="23"/>
      <c r="AG253" s="50">
        <f t="shared" si="8"/>
        <v>0</v>
      </c>
      <c r="AH253" s="23"/>
    </row>
    <row r="254" spans="2:34" ht="15">
      <c r="B254" s="31">
        <v>5</v>
      </c>
      <c r="C254" s="23"/>
      <c r="D254" s="32" t="s">
        <v>63</v>
      </c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32" t="s">
        <v>196</v>
      </c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0">
        <v>0</v>
      </c>
      <c r="AC254" s="50">
        <v>35</v>
      </c>
      <c r="AD254" s="23"/>
      <c r="AE254" s="32" t="s">
        <v>56</v>
      </c>
      <c r="AF254" s="23"/>
      <c r="AG254" s="50">
        <f t="shared" si="8"/>
        <v>0</v>
      </c>
      <c r="AH254" s="23"/>
    </row>
    <row r="255" spans="2:34" ht="15">
      <c r="B255" s="31">
        <v>6</v>
      </c>
      <c r="C255" s="23"/>
      <c r="D255" s="32" t="s">
        <v>66</v>
      </c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32" t="s">
        <v>258</v>
      </c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0">
        <v>0</v>
      </c>
      <c r="AC255" s="50">
        <v>2800</v>
      </c>
      <c r="AD255" s="23"/>
      <c r="AE255" s="32" t="s">
        <v>62</v>
      </c>
      <c r="AF255" s="23"/>
      <c r="AG255" s="50">
        <f t="shared" si="8"/>
        <v>0</v>
      </c>
      <c r="AH255" s="23"/>
    </row>
    <row r="256" spans="2:34" ht="15">
      <c r="B256" s="31">
        <v>7</v>
      </c>
      <c r="C256" s="23"/>
      <c r="D256" s="32" t="s">
        <v>68</v>
      </c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32" t="s">
        <v>231</v>
      </c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0">
        <v>0</v>
      </c>
      <c r="AC256" s="50">
        <v>100</v>
      </c>
      <c r="AD256" s="23"/>
      <c r="AE256" s="32" t="s">
        <v>232</v>
      </c>
      <c r="AF256" s="23"/>
      <c r="AG256" s="50">
        <f t="shared" si="8"/>
        <v>0</v>
      </c>
      <c r="AH256" s="23"/>
    </row>
    <row r="257" spans="2:34" ht="15">
      <c r="B257" s="31">
        <v>8</v>
      </c>
      <c r="C257" s="23"/>
      <c r="D257" s="32" t="s">
        <v>71</v>
      </c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32" t="s">
        <v>259</v>
      </c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0">
        <v>0</v>
      </c>
      <c r="AC257" s="50">
        <v>1</v>
      </c>
      <c r="AD257" s="23"/>
      <c r="AE257" s="32" t="s">
        <v>56</v>
      </c>
      <c r="AF257" s="23"/>
      <c r="AG257" s="50">
        <f t="shared" si="8"/>
        <v>0</v>
      </c>
      <c r="AH257" s="23"/>
    </row>
    <row r="258" spans="2:34" ht="11.25" customHeight="1">
      <c r="B258" s="51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</row>
    <row r="259" ht="15" hidden="1"/>
    <row r="260" ht="2.85" customHeight="1"/>
    <row r="261" spans="2:34" ht="11.25" customHeight="1">
      <c r="B261" s="39" t="s">
        <v>172</v>
      </c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</row>
    <row r="262" ht="1.5" customHeight="1"/>
    <row r="263" spans="3:25" ht="11.25" customHeight="1">
      <c r="C263" s="31" t="s">
        <v>51</v>
      </c>
      <c r="D263" s="23"/>
      <c r="F263" s="50">
        <f>SUM(AG250:AH257)</f>
        <v>0</v>
      </c>
      <c r="G263" s="23"/>
      <c r="H263" s="23"/>
      <c r="I263" s="23"/>
      <c r="J263" s="23"/>
      <c r="K263" s="23"/>
      <c r="L263" s="23"/>
      <c r="N263" s="32" t="s">
        <v>52</v>
      </c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</row>
    <row r="264" ht="1.5" customHeight="1"/>
    <row r="265" spans="2:34" ht="11.25" customHeight="1">
      <c r="B265" s="39" t="s">
        <v>260</v>
      </c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</row>
    <row r="266" ht="1.5" customHeight="1"/>
    <row r="267" spans="3:26" ht="11.25" customHeight="1">
      <c r="C267" s="31" t="s">
        <v>51</v>
      </c>
      <c r="D267" s="23"/>
      <c r="F267" s="53">
        <f>F263+F244+F181+F163</f>
        <v>0</v>
      </c>
      <c r="G267" s="23"/>
      <c r="H267" s="23"/>
      <c r="I267" s="23"/>
      <c r="J267" s="23"/>
      <c r="K267" s="23"/>
      <c r="L267" s="23"/>
      <c r="M267" s="23"/>
      <c r="N267" s="23"/>
      <c r="P267" s="32" t="s">
        <v>52</v>
      </c>
      <c r="Q267" s="23"/>
      <c r="R267" s="23"/>
      <c r="S267" s="23"/>
      <c r="T267" s="23"/>
      <c r="U267" s="23"/>
      <c r="V267" s="23"/>
      <c r="W267" s="23"/>
      <c r="X267" s="23"/>
      <c r="Y267" s="23"/>
      <c r="Z267" s="23"/>
    </row>
    <row r="268" ht="9.95" customHeight="1"/>
    <row r="269" spans="2:22" ht="11.45" customHeight="1">
      <c r="B269" s="27" t="s">
        <v>7</v>
      </c>
      <c r="C269" s="28"/>
      <c r="D269" s="28"/>
      <c r="E269" s="28"/>
      <c r="F269" s="28"/>
      <c r="G269" s="28"/>
      <c r="H269" s="28"/>
      <c r="I269" s="28"/>
      <c r="K269" s="29" t="s">
        <v>3</v>
      </c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</row>
    <row r="270" spans="2:22" ht="11.25" customHeight="1">
      <c r="B270" s="29" t="s">
        <v>4</v>
      </c>
      <c r="C270" s="28"/>
      <c r="D270" s="28"/>
      <c r="E270" s="28"/>
      <c r="F270" s="28"/>
      <c r="G270" s="28"/>
      <c r="H270" s="28"/>
      <c r="I270" s="28"/>
      <c r="J270" s="11"/>
      <c r="K270" s="30">
        <f>F267</f>
        <v>0</v>
      </c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</row>
    <row r="271" spans="11:22" ht="15" hidden="1"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</row>
    <row r="272" spans="11:22" ht="3" customHeight="1"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</row>
    <row r="273" spans="2:22" ht="11.25" customHeight="1">
      <c r="B273" s="22" t="s">
        <v>37</v>
      </c>
      <c r="C273" s="23"/>
      <c r="D273" s="23"/>
      <c r="E273" s="23"/>
      <c r="F273" s="23"/>
      <c r="G273" s="23"/>
      <c r="H273" s="23"/>
      <c r="I273" s="23"/>
      <c r="K273" s="24">
        <f>K270</f>
        <v>0</v>
      </c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</row>
    <row r="274" ht="11.45" customHeight="1"/>
    <row r="275" ht="2.85" customHeight="1"/>
    <row r="276" ht="15" hidden="1"/>
    <row r="277" spans="2:34" ht="17.1" customHeight="1">
      <c r="B277" s="43" t="s">
        <v>261</v>
      </c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</row>
    <row r="278" ht="2.85" customHeight="1"/>
    <row r="279" spans="2:34" ht="15">
      <c r="B279" s="51" t="s">
        <v>40</v>
      </c>
      <c r="C279" s="52"/>
      <c r="D279" s="54" t="s">
        <v>41</v>
      </c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4" t="s">
        <v>2</v>
      </c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14" t="s">
        <v>42</v>
      </c>
      <c r="AC279" s="51" t="s">
        <v>43</v>
      </c>
      <c r="AD279" s="52"/>
      <c r="AE279" s="54" t="s">
        <v>44</v>
      </c>
      <c r="AF279" s="52"/>
      <c r="AG279" s="51" t="s">
        <v>45</v>
      </c>
      <c r="AH279" s="52"/>
    </row>
    <row r="280" spans="2:34" ht="25.5" customHeight="1">
      <c r="B280" s="31">
        <v>1</v>
      </c>
      <c r="C280" s="23"/>
      <c r="D280" s="32" t="s">
        <v>46</v>
      </c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32" t="s">
        <v>276</v>
      </c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0">
        <v>0</v>
      </c>
      <c r="AC280" s="50">
        <v>40</v>
      </c>
      <c r="AD280" s="23"/>
      <c r="AE280" s="32" t="s">
        <v>281</v>
      </c>
      <c r="AF280" s="23"/>
      <c r="AG280" s="50">
        <f>AC280*AB280</f>
        <v>0</v>
      </c>
      <c r="AH280" s="23"/>
    </row>
    <row r="281" spans="2:34" s="21" customFormat="1" ht="25.5" customHeight="1">
      <c r="B281" s="31">
        <v>2</v>
      </c>
      <c r="C281" s="23"/>
      <c r="D281" s="32" t="s">
        <v>57</v>
      </c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32" t="s">
        <v>277</v>
      </c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0">
        <v>0</v>
      </c>
      <c r="AC281" s="50">
        <v>174</v>
      </c>
      <c r="AD281" s="23"/>
      <c r="AE281" s="32" t="s">
        <v>281</v>
      </c>
      <c r="AF281" s="23"/>
      <c r="AG281" s="50">
        <f aca="true" t="shared" si="9" ref="AG281:AG284">AC281*AB281</f>
        <v>0</v>
      </c>
      <c r="AH281" s="23"/>
    </row>
    <row r="282" spans="2:34" s="21" customFormat="1" ht="49.5" customHeight="1">
      <c r="B282" s="31">
        <v>3</v>
      </c>
      <c r="C282" s="23"/>
      <c r="D282" s="32" t="s">
        <v>59</v>
      </c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32" t="s">
        <v>278</v>
      </c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0">
        <v>0</v>
      </c>
      <c r="AC282" s="50">
        <v>5</v>
      </c>
      <c r="AD282" s="23"/>
      <c r="AE282" s="32" t="s">
        <v>282</v>
      </c>
      <c r="AF282" s="23"/>
      <c r="AG282" s="50">
        <f t="shared" si="9"/>
        <v>0</v>
      </c>
      <c r="AH282" s="23"/>
    </row>
    <row r="283" spans="2:34" s="21" customFormat="1" ht="25.5" customHeight="1">
      <c r="B283" s="31">
        <v>4</v>
      </c>
      <c r="C283" s="23"/>
      <c r="D283" s="32" t="s">
        <v>81</v>
      </c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32" t="s">
        <v>279</v>
      </c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0">
        <v>0</v>
      </c>
      <c r="AC283" s="50">
        <v>3400</v>
      </c>
      <c r="AD283" s="23"/>
      <c r="AE283" s="32" t="s">
        <v>281</v>
      </c>
      <c r="AF283" s="23"/>
      <c r="AG283" s="50">
        <f t="shared" si="9"/>
        <v>0</v>
      </c>
      <c r="AH283" s="23"/>
    </row>
    <row r="284" spans="2:34" s="21" customFormat="1" ht="39.75" customHeight="1">
      <c r="B284" s="31">
        <v>5</v>
      </c>
      <c r="C284" s="23"/>
      <c r="D284" s="32" t="s">
        <v>63</v>
      </c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32" t="s">
        <v>280</v>
      </c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0">
        <v>0</v>
      </c>
      <c r="AC284" s="50">
        <v>3400</v>
      </c>
      <c r="AD284" s="23"/>
      <c r="AE284" s="32" t="s">
        <v>281</v>
      </c>
      <c r="AF284" s="23"/>
      <c r="AG284" s="50">
        <f t="shared" si="9"/>
        <v>0</v>
      </c>
      <c r="AH284" s="23"/>
    </row>
    <row r="285" spans="2:34" ht="15" customHeight="1">
      <c r="B285" s="31">
        <v>6</v>
      </c>
      <c r="C285" s="23"/>
      <c r="D285" s="32" t="s">
        <v>66</v>
      </c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32" t="s">
        <v>262</v>
      </c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0">
        <v>0</v>
      </c>
      <c r="AC285" s="50">
        <v>1</v>
      </c>
      <c r="AD285" s="23"/>
      <c r="AE285" s="32" t="s">
        <v>73</v>
      </c>
      <c r="AF285" s="23"/>
      <c r="AG285" s="50">
        <f aca="true" t="shared" si="10" ref="AG285:AG289">AC285*AB285</f>
        <v>0</v>
      </c>
      <c r="AH285" s="23"/>
    </row>
    <row r="286" spans="2:34" ht="15" customHeight="1">
      <c r="B286" s="31">
        <v>7</v>
      </c>
      <c r="C286" s="23"/>
      <c r="D286" s="32" t="s">
        <v>68</v>
      </c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32" t="s">
        <v>263</v>
      </c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0">
        <v>0</v>
      </c>
      <c r="AC286" s="50">
        <v>1</v>
      </c>
      <c r="AD286" s="23"/>
      <c r="AE286" s="32" t="s">
        <v>264</v>
      </c>
      <c r="AF286" s="23"/>
      <c r="AG286" s="50">
        <f t="shared" si="10"/>
        <v>0</v>
      </c>
      <c r="AH286" s="23"/>
    </row>
    <row r="287" spans="2:34" ht="15" customHeight="1">
      <c r="B287" s="31">
        <v>8</v>
      </c>
      <c r="C287" s="23"/>
      <c r="D287" s="32" t="s">
        <v>71</v>
      </c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32" t="s">
        <v>265</v>
      </c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0">
        <v>0</v>
      </c>
      <c r="AC287" s="50">
        <v>1</v>
      </c>
      <c r="AD287" s="23"/>
      <c r="AE287" s="32" t="s">
        <v>264</v>
      </c>
      <c r="AF287" s="23"/>
      <c r="AG287" s="50">
        <f t="shared" si="10"/>
        <v>0</v>
      </c>
      <c r="AH287" s="23"/>
    </row>
    <row r="288" spans="2:34" ht="15" customHeight="1">
      <c r="B288" s="31">
        <v>9</v>
      </c>
      <c r="C288" s="23"/>
      <c r="D288" s="32" t="s">
        <v>74</v>
      </c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32" t="s">
        <v>266</v>
      </c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0">
        <v>0</v>
      </c>
      <c r="AC288" s="50">
        <v>1</v>
      </c>
      <c r="AD288" s="23"/>
      <c r="AE288" s="32" t="s">
        <v>73</v>
      </c>
      <c r="AF288" s="23"/>
      <c r="AG288" s="50">
        <f t="shared" si="10"/>
        <v>0</v>
      </c>
      <c r="AH288" s="23"/>
    </row>
    <row r="289" spans="2:34" ht="15" customHeight="1">
      <c r="B289" s="31">
        <v>10</v>
      </c>
      <c r="C289" s="23"/>
      <c r="D289" s="32" t="s">
        <v>108</v>
      </c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32" t="s">
        <v>267</v>
      </c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0">
        <v>0</v>
      </c>
      <c r="AC289" s="50">
        <v>1</v>
      </c>
      <c r="AD289" s="23"/>
      <c r="AE289" s="32" t="s">
        <v>73</v>
      </c>
      <c r="AF289" s="23"/>
      <c r="AG289" s="50">
        <f t="shared" si="10"/>
        <v>0</v>
      </c>
      <c r="AH289" s="23"/>
    </row>
    <row r="290" spans="2:34" ht="11.45" customHeight="1">
      <c r="B290" s="51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</row>
    <row r="291" ht="2.85" customHeight="1"/>
    <row r="292" spans="2:34" ht="11.25" customHeight="1">
      <c r="B292" s="39" t="s">
        <v>268</v>
      </c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</row>
    <row r="293" ht="1.5" customHeight="1"/>
    <row r="294" spans="3:25" ht="11.25" customHeight="1">
      <c r="C294" s="31" t="s">
        <v>51</v>
      </c>
      <c r="D294" s="23"/>
      <c r="F294" s="50">
        <f>SUM(AG280:AH289)</f>
        <v>0</v>
      </c>
      <c r="G294" s="23"/>
      <c r="H294" s="23"/>
      <c r="I294" s="23"/>
      <c r="J294" s="23"/>
      <c r="K294" s="23"/>
      <c r="L294" s="23"/>
      <c r="N294" s="32" t="s">
        <v>52</v>
      </c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</row>
    <row r="295" ht="9.95" customHeight="1"/>
    <row r="296" spans="2:20" ht="11.45" customHeight="1">
      <c r="B296" s="27" t="s">
        <v>7</v>
      </c>
      <c r="C296" s="28"/>
      <c r="D296" s="28"/>
      <c r="E296" s="28"/>
      <c r="F296" s="28"/>
      <c r="G296" s="28"/>
      <c r="H296" s="28"/>
      <c r="I296" s="28"/>
      <c r="K296" s="29" t="s">
        <v>3</v>
      </c>
      <c r="L296" s="28"/>
      <c r="M296" s="28"/>
      <c r="N296" s="28"/>
      <c r="O296" s="28"/>
      <c r="P296" s="28"/>
      <c r="Q296" s="28"/>
      <c r="R296" s="28"/>
      <c r="S296" s="28"/>
      <c r="T296" s="28"/>
    </row>
    <row r="297" spans="2:20" ht="11.25" customHeight="1">
      <c r="B297" s="29" t="s">
        <v>4</v>
      </c>
      <c r="C297" s="28"/>
      <c r="D297" s="28"/>
      <c r="E297" s="28"/>
      <c r="F297" s="28"/>
      <c r="G297" s="28"/>
      <c r="H297" s="28"/>
      <c r="I297" s="28"/>
      <c r="J297" s="11"/>
      <c r="K297" s="30">
        <f>F294</f>
        <v>0</v>
      </c>
      <c r="L297" s="49"/>
      <c r="M297" s="49"/>
      <c r="N297" s="49"/>
      <c r="O297" s="49"/>
      <c r="P297" s="49"/>
      <c r="Q297" s="49"/>
      <c r="R297" s="49"/>
      <c r="S297" s="49"/>
      <c r="T297" s="49"/>
    </row>
    <row r="298" spans="11:20" ht="15" hidden="1">
      <c r="K298" s="17"/>
      <c r="L298" s="17"/>
      <c r="M298" s="17"/>
      <c r="N298" s="17"/>
      <c r="O298" s="17"/>
      <c r="P298" s="17"/>
      <c r="Q298" s="17"/>
      <c r="R298" s="17"/>
      <c r="S298" s="17"/>
      <c r="T298" s="17"/>
    </row>
    <row r="299" spans="11:20" ht="3" customHeight="1">
      <c r="K299" s="17"/>
      <c r="L299" s="17"/>
      <c r="M299" s="17"/>
      <c r="N299" s="17"/>
      <c r="O299" s="17"/>
      <c r="P299" s="17"/>
      <c r="Q299" s="17"/>
      <c r="R299" s="17"/>
      <c r="S299" s="17"/>
      <c r="T299" s="17"/>
    </row>
    <row r="300" spans="2:20" ht="11.25" customHeight="1">
      <c r="B300" s="22" t="s">
        <v>37</v>
      </c>
      <c r="C300" s="23"/>
      <c r="D300" s="23"/>
      <c r="E300" s="23"/>
      <c r="F300" s="23"/>
      <c r="G300" s="23"/>
      <c r="H300" s="23"/>
      <c r="I300" s="23"/>
      <c r="K300" s="24">
        <f>K297</f>
        <v>0</v>
      </c>
      <c r="L300" s="42"/>
      <c r="M300" s="42"/>
      <c r="N300" s="42"/>
      <c r="O300" s="42"/>
      <c r="P300" s="42"/>
      <c r="Q300" s="42"/>
      <c r="R300" s="42"/>
      <c r="S300" s="42"/>
      <c r="T300" s="42"/>
    </row>
    <row r="301" ht="15" hidden="1"/>
  </sheetData>
  <sheetProtection algorithmName="SHA-512" hashValue="W68SPpHeiTWEktwrg/WFo9H2FEWBHXE65cRxsGdz6O+hYS54Vt7auKFK8cIVPi6QdvI09ZLbOiLuIlTUnTgrfg==" saltValue="OUy6KpA2CLOBUJZyXi8qWw==" spinCount="100000" sheet="1" objects="1" scenarios="1"/>
  <mergeCells count="1013">
    <mergeCell ref="AG281:AH281"/>
    <mergeCell ref="AG282:AH282"/>
    <mergeCell ref="AG283:AH283"/>
    <mergeCell ref="AG284:AH284"/>
    <mergeCell ref="D281:P281"/>
    <mergeCell ref="D282:P282"/>
    <mergeCell ref="D283:P283"/>
    <mergeCell ref="D284:P284"/>
    <mergeCell ref="B281:C281"/>
    <mergeCell ref="B282:C282"/>
    <mergeCell ref="B283:C283"/>
    <mergeCell ref="B284:C284"/>
    <mergeCell ref="Q281:AA281"/>
    <mergeCell ref="Q282:AA282"/>
    <mergeCell ref="Q283:AA283"/>
    <mergeCell ref="Q284:AA284"/>
    <mergeCell ref="AC281:AD281"/>
    <mergeCell ref="AC282:AD282"/>
    <mergeCell ref="AC283:AD283"/>
    <mergeCell ref="AC284:AD284"/>
    <mergeCell ref="AE281:AF281"/>
    <mergeCell ref="AE282:AF282"/>
    <mergeCell ref="AE283:AF283"/>
    <mergeCell ref="AE284:AF284"/>
    <mergeCell ref="B3:AH3"/>
    <mergeCell ref="B7:AH7"/>
    <mergeCell ref="B9:AH9"/>
    <mergeCell ref="C11:D11"/>
    <mergeCell ref="F11:K11"/>
    <mergeCell ref="L11:X11"/>
    <mergeCell ref="AG5:AH5"/>
    <mergeCell ref="B6:C6"/>
    <mergeCell ref="D6:P6"/>
    <mergeCell ref="Q6:AA6"/>
    <mergeCell ref="AC6:AD6"/>
    <mergeCell ref="AE6:AF6"/>
    <mergeCell ref="AG6:AH6"/>
    <mergeCell ref="B5:C5"/>
    <mergeCell ref="D5:P5"/>
    <mergeCell ref="Q5:AA5"/>
    <mergeCell ref="AC5:AD5"/>
    <mergeCell ref="AE5:AF5"/>
    <mergeCell ref="B21:AH21"/>
    <mergeCell ref="B23:C23"/>
    <mergeCell ref="D23:P23"/>
    <mergeCell ref="Q23:AA23"/>
    <mergeCell ref="AC23:AD23"/>
    <mergeCell ref="AE23:AF23"/>
    <mergeCell ref="AG23:AH23"/>
    <mergeCell ref="B13:I13"/>
    <mergeCell ref="K13:T13"/>
    <mergeCell ref="B14:I14"/>
    <mergeCell ref="K14:T14"/>
    <mergeCell ref="B17:I17"/>
    <mergeCell ref="K17:T17"/>
    <mergeCell ref="AG24:AH24"/>
    <mergeCell ref="B25:C25"/>
    <mergeCell ref="D25:P25"/>
    <mergeCell ref="Q25:AA25"/>
    <mergeCell ref="AC25:AD25"/>
    <mergeCell ref="AE25:AF25"/>
    <mergeCell ref="AG25:AH25"/>
    <mergeCell ref="B24:C24"/>
    <mergeCell ref="D24:P24"/>
    <mergeCell ref="Q24:AA24"/>
    <mergeCell ref="AC24:AD24"/>
    <mergeCell ref="AE24:AF24"/>
    <mergeCell ref="AG26:AH26"/>
    <mergeCell ref="B27:C27"/>
    <mergeCell ref="D27:P27"/>
    <mergeCell ref="Q27:AA27"/>
    <mergeCell ref="AC27:AD27"/>
    <mergeCell ref="AE27:AF27"/>
    <mergeCell ref="AG27:AH27"/>
    <mergeCell ref="B26:C26"/>
    <mergeCell ref="D26:P26"/>
    <mergeCell ref="Q26:AA26"/>
    <mergeCell ref="AC26:AD26"/>
    <mergeCell ref="AE26:AF26"/>
    <mergeCell ref="AG28:AH28"/>
    <mergeCell ref="B29:C29"/>
    <mergeCell ref="D29:P29"/>
    <mergeCell ref="Q29:AA29"/>
    <mergeCell ref="AC29:AD29"/>
    <mergeCell ref="AE29:AF29"/>
    <mergeCell ref="AG29:AH29"/>
    <mergeCell ref="B28:C28"/>
    <mergeCell ref="D28:P28"/>
    <mergeCell ref="Q28:AA28"/>
    <mergeCell ref="AC28:AD28"/>
    <mergeCell ref="AE28:AF28"/>
    <mergeCell ref="B32:AH32"/>
    <mergeCell ref="B35:AH35"/>
    <mergeCell ref="C37:D37"/>
    <mergeCell ref="F37:K37"/>
    <mergeCell ref="L37:X37"/>
    <mergeCell ref="AG30:AH30"/>
    <mergeCell ref="B31:C31"/>
    <mergeCell ref="D31:P31"/>
    <mergeCell ref="Q31:AA31"/>
    <mergeCell ref="AC31:AD31"/>
    <mergeCell ref="AE31:AF31"/>
    <mergeCell ref="AG31:AH31"/>
    <mergeCell ref="B30:C30"/>
    <mergeCell ref="D30:P30"/>
    <mergeCell ref="Q30:AA30"/>
    <mergeCell ref="AC30:AD30"/>
    <mergeCell ref="AE30:AF30"/>
    <mergeCell ref="B46:AH46"/>
    <mergeCell ref="B48:C48"/>
    <mergeCell ref="D48:P48"/>
    <mergeCell ref="Q48:AA48"/>
    <mergeCell ref="AC48:AD48"/>
    <mergeCell ref="AE48:AF48"/>
    <mergeCell ref="AG48:AH48"/>
    <mergeCell ref="B39:I39"/>
    <mergeCell ref="K39:T39"/>
    <mergeCell ref="B40:I40"/>
    <mergeCell ref="K40:T40"/>
    <mergeCell ref="B43:I43"/>
    <mergeCell ref="K43:T43"/>
    <mergeCell ref="AG49:AH49"/>
    <mergeCell ref="B50:C50"/>
    <mergeCell ref="D50:P50"/>
    <mergeCell ref="Q50:AA50"/>
    <mergeCell ref="AC50:AD50"/>
    <mergeCell ref="AE50:AF50"/>
    <mergeCell ref="AG50:AH50"/>
    <mergeCell ref="B49:C49"/>
    <mergeCell ref="D49:P49"/>
    <mergeCell ref="Q49:AA49"/>
    <mergeCell ref="AC49:AD49"/>
    <mergeCell ref="AE49:AF49"/>
    <mergeCell ref="AG51:AH51"/>
    <mergeCell ref="B52:C52"/>
    <mergeCell ref="D52:P52"/>
    <mergeCell ref="Q52:AA52"/>
    <mergeCell ref="AC52:AD52"/>
    <mergeCell ref="AE52:AF52"/>
    <mergeCell ref="AG52:AH52"/>
    <mergeCell ref="B51:C51"/>
    <mergeCell ref="D51:P51"/>
    <mergeCell ref="Q51:AA51"/>
    <mergeCell ref="AC51:AD51"/>
    <mergeCell ref="AE51:AF51"/>
    <mergeCell ref="AG53:AH53"/>
    <mergeCell ref="B54:C54"/>
    <mergeCell ref="D54:P54"/>
    <mergeCell ref="Q54:AA54"/>
    <mergeCell ref="AC54:AD54"/>
    <mergeCell ref="AE54:AF54"/>
    <mergeCell ref="AG54:AH54"/>
    <mergeCell ref="B53:C53"/>
    <mergeCell ref="D53:P53"/>
    <mergeCell ref="Q53:AA53"/>
    <mergeCell ref="AC53:AD53"/>
    <mergeCell ref="AE53:AF53"/>
    <mergeCell ref="AG55:AH55"/>
    <mergeCell ref="B56:C56"/>
    <mergeCell ref="D56:P56"/>
    <mergeCell ref="Q56:AA56"/>
    <mergeCell ref="AC56:AD56"/>
    <mergeCell ref="AE56:AF56"/>
    <mergeCell ref="AG56:AH56"/>
    <mergeCell ref="B55:C55"/>
    <mergeCell ref="D55:P55"/>
    <mergeCell ref="Q55:AA55"/>
    <mergeCell ref="AC55:AD55"/>
    <mergeCell ref="AE55:AF55"/>
    <mergeCell ref="AG57:AH57"/>
    <mergeCell ref="B58:AH58"/>
    <mergeCell ref="B60:AH60"/>
    <mergeCell ref="C62:D62"/>
    <mergeCell ref="F62:K62"/>
    <mergeCell ref="L62:X62"/>
    <mergeCell ref="B57:C57"/>
    <mergeCell ref="D57:P57"/>
    <mergeCell ref="Q57:AA57"/>
    <mergeCell ref="AC57:AD57"/>
    <mergeCell ref="AE57:AF57"/>
    <mergeCell ref="B71:AH71"/>
    <mergeCell ref="B73:C73"/>
    <mergeCell ref="D73:P73"/>
    <mergeCell ref="Q73:AA73"/>
    <mergeCell ref="AC73:AD73"/>
    <mergeCell ref="AE73:AF73"/>
    <mergeCell ref="AG73:AH73"/>
    <mergeCell ref="B64:I64"/>
    <mergeCell ref="K64:T64"/>
    <mergeCell ref="B65:I65"/>
    <mergeCell ref="K65:T65"/>
    <mergeCell ref="B68:I68"/>
    <mergeCell ref="K68:T68"/>
    <mergeCell ref="AG74:AH74"/>
    <mergeCell ref="B75:C75"/>
    <mergeCell ref="D75:P75"/>
    <mergeCell ref="Q75:AA75"/>
    <mergeCell ref="AC75:AD75"/>
    <mergeCell ref="AE75:AF75"/>
    <mergeCell ref="AG75:AH75"/>
    <mergeCell ref="B74:C74"/>
    <mergeCell ref="D74:P74"/>
    <mergeCell ref="Q74:AA74"/>
    <mergeCell ref="AC74:AD74"/>
    <mergeCell ref="AE74:AF74"/>
    <mergeCell ref="AG76:AH76"/>
    <mergeCell ref="B77:C77"/>
    <mergeCell ref="D77:P77"/>
    <mergeCell ref="Q77:AA77"/>
    <mergeCell ref="AC77:AD77"/>
    <mergeCell ref="AE77:AF77"/>
    <mergeCell ref="AG77:AH77"/>
    <mergeCell ref="B76:C76"/>
    <mergeCell ref="D76:P76"/>
    <mergeCell ref="Q76:AA76"/>
    <mergeCell ref="AC76:AD76"/>
    <mergeCell ref="AE76:AF76"/>
    <mergeCell ref="AG78:AH78"/>
    <mergeCell ref="B79:C79"/>
    <mergeCell ref="D79:P79"/>
    <mergeCell ref="Q79:AA79"/>
    <mergeCell ref="AC79:AD79"/>
    <mergeCell ref="AE79:AF79"/>
    <mergeCell ref="AG79:AH79"/>
    <mergeCell ref="B78:C78"/>
    <mergeCell ref="D78:P78"/>
    <mergeCell ref="Q78:AA78"/>
    <mergeCell ref="AC78:AD78"/>
    <mergeCell ref="AE78:AF78"/>
    <mergeCell ref="AG80:AH80"/>
    <mergeCell ref="B81:C81"/>
    <mergeCell ref="D81:P81"/>
    <mergeCell ref="Q81:AA81"/>
    <mergeCell ref="AC81:AD81"/>
    <mergeCell ref="AE81:AF81"/>
    <mergeCell ref="AG81:AH81"/>
    <mergeCell ref="B80:C80"/>
    <mergeCell ref="D80:P80"/>
    <mergeCell ref="Q80:AA80"/>
    <mergeCell ref="AC80:AD80"/>
    <mergeCell ref="AE80:AF80"/>
    <mergeCell ref="AG82:AH82"/>
    <mergeCell ref="B83:C83"/>
    <mergeCell ref="D83:P83"/>
    <mergeCell ref="Q83:AA83"/>
    <mergeCell ref="AC83:AD83"/>
    <mergeCell ref="AE83:AF83"/>
    <mergeCell ref="AG83:AH83"/>
    <mergeCell ref="B82:C82"/>
    <mergeCell ref="D82:P82"/>
    <mergeCell ref="Q82:AA82"/>
    <mergeCell ref="AC82:AD82"/>
    <mergeCell ref="AE82:AF82"/>
    <mergeCell ref="AG84:AH84"/>
    <mergeCell ref="B85:C85"/>
    <mergeCell ref="D85:P85"/>
    <mergeCell ref="Q85:AA85"/>
    <mergeCell ref="AC85:AD85"/>
    <mergeCell ref="AE85:AF85"/>
    <mergeCell ref="AG85:AH85"/>
    <mergeCell ref="B84:C84"/>
    <mergeCell ref="D84:P84"/>
    <mergeCell ref="Q84:AA84"/>
    <mergeCell ref="AC84:AD84"/>
    <mergeCell ref="AE84:AF84"/>
    <mergeCell ref="AG86:AH86"/>
    <mergeCell ref="B87:C87"/>
    <mergeCell ref="D87:P87"/>
    <mergeCell ref="Q87:AA87"/>
    <mergeCell ref="AC87:AD87"/>
    <mergeCell ref="AE87:AF87"/>
    <mergeCell ref="AG87:AH87"/>
    <mergeCell ref="B86:C86"/>
    <mergeCell ref="D86:P86"/>
    <mergeCell ref="Q86:AA86"/>
    <mergeCell ref="AC86:AD86"/>
    <mergeCell ref="AE86:AF86"/>
    <mergeCell ref="AG88:AH88"/>
    <mergeCell ref="B89:C89"/>
    <mergeCell ref="D89:P89"/>
    <mergeCell ref="Q89:AA89"/>
    <mergeCell ref="AC89:AD89"/>
    <mergeCell ref="AE89:AF89"/>
    <mergeCell ref="AG89:AH89"/>
    <mergeCell ref="B88:C88"/>
    <mergeCell ref="D88:P88"/>
    <mergeCell ref="Q88:AA88"/>
    <mergeCell ref="AC88:AD88"/>
    <mergeCell ref="AE88:AF88"/>
    <mergeCell ref="AG90:AH90"/>
    <mergeCell ref="B91:C91"/>
    <mergeCell ref="D91:P91"/>
    <mergeCell ref="Q91:AA91"/>
    <mergeCell ref="AC91:AD91"/>
    <mergeCell ref="AE91:AF91"/>
    <mergeCell ref="AG91:AH91"/>
    <mergeCell ref="B90:C90"/>
    <mergeCell ref="D90:P90"/>
    <mergeCell ref="Q90:AA90"/>
    <mergeCell ref="AC90:AD90"/>
    <mergeCell ref="AE90:AF90"/>
    <mergeCell ref="AG92:AH92"/>
    <mergeCell ref="B93:C93"/>
    <mergeCell ref="D93:P93"/>
    <mergeCell ref="Q93:AA93"/>
    <mergeCell ref="AC93:AD93"/>
    <mergeCell ref="AE93:AF93"/>
    <mergeCell ref="AG93:AH93"/>
    <mergeCell ref="B92:C92"/>
    <mergeCell ref="D92:P92"/>
    <mergeCell ref="Q92:AA92"/>
    <mergeCell ref="AC92:AD92"/>
    <mergeCell ref="AE92:AF92"/>
    <mergeCell ref="AG94:AH94"/>
    <mergeCell ref="B95:C95"/>
    <mergeCell ref="D95:P95"/>
    <mergeCell ref="Q95:AA95"/>
    <mergeCell ref="AC95:AD95"/>
    <mergeCell ref="AE95:AF95"/>
    <mergeCell ref="AG95:AH95"/>
    <mergeCell ref="B94:C94"/>
    <mergeCell ref="D94:P94"/>
    <mergeCell ref="Q94:AA94"/>
    <mergeCell ref="AC94:AD94"/>
    <mergeCell ref="AE94:AF94"/>
    <mergeCell ref="AG96:AH96"/>
    <mergeCell ref="B97:C97"/>
    <mergeCell ref="D97:P97"/>
    <mergeCell ref="Q97:AA97"/>
    <mergeCell ref="AC97:AD97"/>
    <mergeCell ref="AE97:AF97"/>
    <mergeCell ref="AG97:AH97"/>
    <mergeCell ref="B96:C96"/>
    <mergeCell ref="D96:P96"/>
    <mergeCell ref="Q96:AA96"/>
    <mergeCell ref="AC96:AD96"/>
    <mergeCell ref="AE96:AF96"/>
    <mergeCell ref="AG98:AH98"/>
    <mergeCell ref="B99:C99"/>
    <mergeCell ref="D99:P99"/>
    <mergeCell ref="Q99:AA99"/>
    <mergeCell ref="AC99:AD99"/>
    <mergeCell ref="AE99:AF99"/>
    <mergeCell ref="AG99:AH99"/>
    <mergeCell ref="B98:C98"/>
    <mergeCell ref="D98:P98"/>
    <mergeCell ref="Q98:AA98"/>
    <mergeCell ref="AC98:AD98"/>
    <mergeCell ref="AE98:AF98"/>
    <mergeCell ref="AG100:AH100"/>
    <mergeCell ref="B101:C101"/>
    <mergeCell ref="D101:P101"/>
    <mergeCell ref="Q101:AA101"/>
    <mergeCell ref="AC101:AD101"/>
    <mergeCell ref="AE101:AF101"/>
    <mergeCell ref="AG101:AH101"/>
    <mergeCell ref="B100:C100"/>
    <mergeCell ref="D100:P100"/>
    <mergeCell ref="Q100:AA100"/>
    <mergeCell ref="AC100:AD100"/>
    <mergeCell ref="AE100:AF100"/>
    <mergeCell ref="AG102:AH102"/>
    <mergeCell ref="B103:AH103"/>
    <mergeCell ref="B106:AH106"/>
    <mergeCell ref="C108:D108"/>
    <mergeCell ref="F108:L108"/>
    <mergeCell ref="N108:Y108"/>
    <mergeCell ref="B102:C102"/>
    <mergeCell ref="D102:P102"/>
    <mergeCell ref="Q102:AA102"/>
    <mergeCell ref="AC102:AD102"/>
    <mergeCell ref="AE102:AF102"/>
    <mergeCell ref="B118:AH118"/>
    <mergeCell ref="B120:C120"/>
    <mergeCell ref="D120:P120"/>
    <mergeCell ref="Q120:AA120"/>
    <mergeCell ref="AC120:AD120"/>
    <mergeCell ref="AE120:AF120"/>
    <mergeCell ref="AG120:AH120"/>
    <mergeCell ref="B110:I110"/>
    <mergeCell ref="K110:T110"/>
    <mergeCell ref="B111:I111"/>
    <mergeCell ref="K111:T111"/>
    <mergeCell ref="B114:I114"/>
    <mergeCell ref="K114:T114"/>
    <mergeCell ref="AG121:AH121"/>
    <mergeCell ref="B122:C122"/>
    <mergeCell ref="D122:P122"/>
    <mergeCell ref="Q122:AA122"/>
    <mergeCell ref="AC122:AD122"/>
    <mergeCell ref="AE122:AF122"/>
    <mergeCell ref="AG122:AH122"/>
    <mergeCell ref="B121:C121"/>
    <mergeCell ref="D121:P121"/>
    <mergeCell ref="Q121:AA121"/>
    <mergeCell ref="AC121:AD121"/>
    <mergeCell ref="AE121:AF121"/>
    <mergeCell ref="AG123:AH123"/>
    <mergeCell ref="B124:C124"/>
    <mergeCell ref="D124:P124"/>
    <mergeCell ref="Q124:AA124"/>
    <mergeCell ref="AC124:AD124"/>
    <mergeCell ref="AE124:AF124"/>
    <mergeCell ref="AG124:AH124"/>
    <mergeCell ref="B123:C123"/>
    <mergeCell ref="D123:P123"/>
    <mergeCell ref="Q123:AA123"/>
    <mergeCell ref="AC123:AD123"/>
    <mergeCell ref="AE123:AF123"/>
    <mergeCell ref="AG125:AH125"/>
    <mergeCell ref="B126:C126"/>
    <mergeCell ref="D126:P126"/>
    <mergeCell ref="Q126:AA126"/>
    <mergeCell ref="AC126:AD126"/>
    <mergeCell ref="AE126:AF126"/>
    <mergeCell ref="AG126:AH126"/>
    <mergeCell ref="B125:C125"/>
    <mergeCell ref="D125:P125"/>
    <mergeCell ref="Q125:AA125"/>
    <mergeCell ref="AC125:AD125"/>
    <mergeCell ref="AE125:AF125"/>
    <mergeCell ref="B129:AH129"/>
    <mergeCell ref="B132:AH132"/>
    <mergeCell ref="C134:D134"/>
    <mergeCell ref="F134:L134"/>
    <mergeCell ref="N134:Y134"/>
    <mergeCell ref="AG127:AH127"/>
    <mergeCell ref="B128:C128"/>
    <mergeCell ref="D128:P128"/>
    <mergeCell ref="Q128:AA128"/>
    <mergeCell ref="AC128:AD128"/>
    <mergeCell ref="AE128:AF128"/>
    <mergeCell ref="AG128:AH128"/>
    <mergeCell ref="B127:C127"/>
    <mergeCell ref="D127:P127"/>
    <mergeCell ref="Q127:AA127"/>
    <mergeCell ref="AC127:AD127"/>
    <mergeCell ref="AE127:AF127"/>
    <mergeCell ref="B144:AH144"/>
    <mergeCell ref="B147:H147"/>
    <mergeCell ref="B149:C149"/>
    <mergeCell ref="D149:P149"/>
    <mergeCell ref="Q149:AA149"/>
    <mergeCell ref="AC149:AD149"/>
    <mergeCell ref="AE149:AF149"/>
    <mergeCell ref="AG149:AH149"/>
    <mergeCell ref="B136:I136"/>
    <mergeCell ref="K136:T136"/>
    <mergeCell ref="B137:I137"/>
    <mergeCell ref="K137:T137"/>
    <mergeCell ref="B140:I140"/>
    <mergeCell ref="K140:T140"/>
    <mergeCell ref="AG150:AH150"/>
    <mergeCell ref="B151:C151"/>
    <mergeCell ref="D151:P151"/>
    <mergeCell ref="Q151:AA151"/>
    <mergeCell ref="AC151:AD151"/>
    <mergeCell ref="AE151:AF151"/>
    <mergeCell ref="AG151:AH151"/>
    <mergeCell ref="B150:C150"/>
    <mergeCell ref="D150:P150"/>
    <mergeCell ref="Q150:AA150"/>
    <mergeCell ref="AC150:AD150"/>
    <mergeCell ref="AE150:AF150"/>
    <mergeCell ref="AG152:AH152"/>
    <mergeCell ref="B153:C153"/>
    <mergeCell ref="D153:P153"/>
    <mergeCell ref="Q153:AA153"/>
    <mergeCell ref="AC153:AD153"/>
    <mergeCell ref="AE153:AF153"/>
    <mergeCell ref="AG153:AH153"/>
    <mergeCell ref="B152:C152"/>
    <mergeCell ref="D152:P152"/>
    <mergeCell ref="Q152:AA152"/>
    <mergeCell ref="AC152:AD152"/>
    <mergeCell ref="AE152:AF152"/>
    <mergeCell ref="AG154:AH154"/>
    <mergeCell ref="B155:C155"/>
    <mergeCell ref="D155:P155"/>
    <mergeCell ref="Q155:AA155"/>
    <mergeCell ref="AC155:AD155"/>
    <mergeCell ref="AE155:AF155"/>
    <mergeCell ref="AG155:AH155"/>
    <mergeCell ref="B154:C154"/>
    <mergeCell ref="D154:P154"/>
    <mergeCell ref="Q154:AA154"/>
    <mergeCell ref="AC154:AD154"/>
    <mergeCell ref="AE154:AF154"/>
    <mergeCell ref="AG156:AH156"/>
    <mergeCell ref="B157:C157"/>
    <mergeCell ref="D157:P157"/>
    <mergeCell ref="Q157:AA157"/>
    <mergeCell ref="AC157:AD157"/>
    <mergeCell ref="AE157:AF157"/>
    <mergeCell ref="AG157:AH157"/>
    <mergeCell ref="B156:C156"/>
    <mergeCell ref="D156:P156"/>
    <mergeCell ref="Q156:AA156"/>
    <mergeCell ref="AC156:AD156"/>
    <mergeCell ref="AE156:AF156"/>
    <mergeCell ref="AG158:AH158"/>
    <mergeCell ref="B159:AH159"/>
    <mergeCell ref="B161:AH161"/>
    <mergeCell ref="C163:D163"/>
    <mergeCell ref="F163:K163"/>
    <mergeCell ref="L163:X163"/>
    <mergeCell ref="B158:C158"/>
    <mergeCell ref="D158:P158"/>
    <mergeCell ref="Q158:AA158"/>
    <mergeCell ref="AC158:AD158"/>
    <mergeCell ref="AE158:AF158"/>
    <mergeCell ref="AE168:AF168"/>
    <mergeCell ref="AG168:AH168"/>
    <mergeCell ref="B169:C169"/>
    <mergeCell ref="D169:P169"/>
    <mergeCell ref="Q169:AA169"/>
    <mergeCell ref="AC169:AD169"/>
    <mergeCell ref="AE169:AF169"/>
    <mergeCell ref="AG169:AH169"/>
    <mergeCell ref="B167:T167"/>
    <mergeCell ref="B168:C168"/>
    <mergeCell ref="D168:P168"/>
    <mergeCell ref="Q168:AA168"/>
    <mergeCell ref="AC168:AD168"/>
    <mergeCell ref="AG170:AH170"/>
    <mergeCell ref="B171:C171"/>
    <mergeCell ref="D171:P171"/>
    <mergeCell ref="Q171:AA171"/>
    <mergeCell ref="AC171:AD171"/>
    <mergeCell ref="AE171:AF171"/>
    <mergeCell ref="AG171:AH171"/>
    <mergeCell ref="B170:C170"/>
    <mergeCell ref="D170:P170"/>
    <mergeCell ref="Q170:AA170"/>
    <mergeCell ref="AC170:AD170"/>
    <mergeCell ref="AE170:AF170"/>
    <mergeCell ref="AG172:AH172"/>
    <mergeCell ref="B173:C173"/>
    <mergeCell ref="D173:P173"/>
    <mergeCell ref="Q173:AA173"/>
    <mergeCell ref="AC173:AD173"/>
    <mergeCell ref="AE173:AF173"/>
    <mergeCell ref="AG173:AH173"/>
    <mergeCell ref="B172:C172"/>
    <mergeCell ref="D172:P172"/>
    <mergeCell ref="Q172:AA172"/>
    <mergeCell ref="AC172:AD172"/>
    <mergeCell ref="AE172:AF172"/>
    <mergeCell ref="B176:AH176"/>
    <mergeCell ref="B179:AH179"/>
    <mergeCell ref="C181:D181"/>
    <mergeCell ref="F181:L181"/>
    <mergeCell ref="N181:Y181"/>
    <mergeCell ref="AG174:AH174"/>
    <mergeCell ref="B175:C175"/>
    <mergeCell ref="D175:P175"/>
    <mergeCell ref="Q175:AA175"/>
    <mergeCell ref="AC175:AD175"/>
    <mergeCell ref="AE175:AF175"/>
    <mergeCell ref="AG175:AH175"/>
    <mergeCell ref="B174:C174"/>
    <mergeCell ref="D174:P174"/>
    <mergeCell ref="Q174:AA174"/>
    <mergeCell ref="AC174:AD174"/>
    <mergeCell ref="AE174:AF174"/>
    <mergeCell ref="AE186:AF186"/>
    <mergeCell ref="AG186:AH186"/>
    <mergeCell ref="B187:C187"/>
    <mergeCell ref="D187:P187"/>
    <mergeCell ref="Q187:AA187"/>
    <mergeCell ref="AC187:AD187"/>
    <mergeCell ref="AE187:AF187"/>
    <mergeCell ref="AG187:AH187"/>
    <mergeCell ref="B185:R185"/>
    <mergeCell ref="B186:C186"/>
    <mergeCell ref="D186:P186"/>
    <mergeCell ref="Q186:AA186"/>
    <mergeCell ref="AC186:AD186"/>
    <mergeCell ref="AG188:AH188"/>
    <mergeCell ref="B189:C189"/>
    <mergeCell ref="D189:P189"/>
    <mergeCell ref="Q189:AA189"/>
    <mergeCell ref="AC189:AD189"/>
    <mergeCell ref="AE189:AF189"/>
    <mergeCell ref="AG189:AH189"/>
    <mergeCell ref="B188:C188"/>
    <mergeCell ref="D188:P188"/>
    <mergeCell ref="Q188:AA188"/>
    <mergeCell ref="AC188:AD188"/>
    <mergeCell ref="AE188:AF188"/>
    <mergeCell ref="AG190:AH190"/>
    <mergeCell ref="B191:C191"/>
    <mergeCell ref="D191:P191"/>
    <mergeCell ref="Q191:AA191"/>
    <mergeCell ref="AC191:AD191"/>
    <mergeCell ref="AE191:AF191"/>
    <mergeCell ref="AG191:AH191"/>
    <mergeCell ref="B190:C190"/>
    <mergeCell ref="D190:P190"/>
    <mergeCell ref="Q190:AA190"/>
    <mergeCell ref="AC190:AD190"/>
    <mergeCell ref="AE190:AF190"/>
    <mergeCell ref="AG192:AH192"/>
    <mergeCell ref="B193:C193"/>
    <mergeCell ref="D193:P193"/>
    <mergeCell ref="Q193:AA193"/>
    <mergeCell ref="AC193:AD193"/>
    <mergeCell ref="AE193:AF193"/>
    <mergeCell ref="AG193:AH193"/>
    <mergeCell ref="B192:C192"/>
    <mergeCell ref="D192:P192"/>
    <mergeCell ref="Q192:AA192"/>
    <mergeCell ref="AC192:AD192"/>
    <mergeCell ref="AE192:AF192"/>
    <mergeCell ref="AG194:AH194"/>
    <mergeCell ref="B195:C195"/>
    <mergeCell ref="D195:P195"/>
    <mergeCell ref="Q195:AA195"/>
    <mergeCell ref="AC195:AD195"/>
    <mergeCell ref="AE195:AF195"/>
    <mergeCell ref="AG195:AH195"/>
    <mergeCell ref="B194:C194"/>
    <mergeCell ref="D194:P194"/>
    <mergeCell ref="Q194:AA194"/>
    <mergeCell ref="AC194:AD194"/>
    <mergeCell ref="AE194:AF194"/>
    <mergeCell ref="AG196:AH196"/>
    <mergeCell ref="B197:C197"/>
    <mergeCell ref="D197:P197"/>
    <mergeCell ref="Q197:AA197"/>
    <mergeCell ref="AC197:AD197"/>
    <mergeCell ref="AE197:AF197"/>
    <mergeCell ref="AG197:AH197"/>
    <mergeCell ref="B196:C196"/>
    <mergeCell ref="D196:P196"/>
    <mergeCell ref="Q196:AA196"/>
    <mergeCell ref="AC196:AD196"/>
    <mergeCell ref="AE196:AF196"/>
    <mergeCell ref="AG198:AH198"/>
    <mergeCell ref="B199:C199"/>
    <mergeCell ref="D199:P199"/>
    <mergeCell ref="Q199:AA199"/>
    <mergeCell ref="AC199:AD199"/>
    <mergeCell ref="AE199:AF199"/>
    <mergeCell ref="AG199:AH199"/>
    <mergeCell ref="B198:C198"/>
    <mergeCell ref="D198:P198"/>
    <mergeCell ref="Q198:AA198"/>
    <mergeCell ref="AC198:AD198"/>
    <mergeCell ref="AE198:AF198"/>
    <mergeCell ref="AG200:AH200"/>
    <mergeCell ref="B201:C201"/>
    <mergeCell ref="D201:P201"/>
    <mergeCell ref="Q201:AA201"/>
    <mergeCell ref="AC201:AD201"/>
    <mergeCell ref="AE201:AF201"/>
    <mergeCell ref="AG201:AH201"/>
    <mergeCell ref="B200:C200"/>
    <mergeCell ref="D200:P200"/>
    <mergeCell ref="Q200:AA200"/>
    <mergeCell ref="AC200:AD200"/>
    <mergeCell ref="AE200:AF200"/>
    <mergeCell ref="AG202:AH202"/>
    <mergeCell ref="B203:C203"/>
    <mergeCell ref="D203:P203"/>
    <mergeCell ref="Q203:AA203"/>
    <mergeCell ref="AC203:AD203"/>
    <mergeCell ref="AE203:AF203"/>
    <mergeCell ref="AG203:AH203"/>
    <mergeCell ref="B202:C202"/>
    <mergeCell ref="D202:P202"/>
    <mergeCell ref="Q202:AA202"/>
    <mergeCell ref="AC202:AD202"/>
    <mergeCell ref="AE202:AF202"/>
    <mergeCell ref="AG204:AH204"/>
    <mergeCell ref="B205:C205"/>
    <mergeCell ref="D205:P205"/>
    <mergeCell ref="Q205:AA205"/>
    <mergeCell ref="AC205:AD205"/>
    <mergeCell ref="AE205:AF205"/>
    <mergeCell ref="AG205:AH205"/>
    <mergeCell ref="B204:C204"/>
    <mergeCell ref="D204:P204"/>
    <mergeCell ref="Q204:AA204"/>
    <mergeCell ref="AC204:AD204"/>
    <mergeCell ref="AE204:AF204"/>
    <mergeCell ref="AG206:AH206"/>
    <mergeCell ref="B207:C207"/>
    <mergeCell ref="D207:P207"/>
    <mergeCell ref="Q207:AA207"/>
    <mergeCell ref="AC207:AD207"/>
    <mergeCell ref="AE207:AF207"/>
    <mergeCell ref="AG207:AH207"/>
    <mergeCell ref="B206:C206"/>
    <mergeCell ref="D206:P206"/>
    <mergeCell ref="Q206:AA206"/>
    <mergeCell ref="AC206:AD206"/>
    <mergeCell ref="AE206:AF206"/>
    <mergeCell ref="AG208:AH208"/>
    <mergeCell ref="B209:C209"/>
    <mergeCell ref="D209:P209"/>
    <mergeCell ref="Q209:AA209"/>
    <mergeCell ref="AC209:AD209"/>
    <mergeCell ref="AE209:AF209"/>
    <mergeCell ref="AG209:AH209"/>
    <mergeCell ref="B208:C208"/>
    <mergeCell ref="D208:P208"/>
    <mergeCell ref="Q208:AA208"/>
    <mergeCell ref="AC208:AD208"/>
    <mergeCell ref="AE208:AF208"/>
    <mergeCell ref="AG210:AH210"/>
    <mergeCell ref="B211:C211"/>
    <mergeCell ref="D211:P211"/>
    <mergeCell ref="Q211:AA211"/>
    <mergeCell ref="AC211:AD211"/>
    <mergeCell ref="AE211:AF211"/>
    <mergeCell ref="AG211:AH211"/>
    <mergeCell ref="B210:C210"/>
    <mergeCell ref="D210:P210"/>
    <mergeCell ref="Q210:AA210"/>
    <mergeCell ref="AC210:AD210"/>
    <mergeCell ref="AE210:AF210"/>
    <mergeCell ref="AG212:AH212"/>
    <mergeCell ref="B213:C213"/>
    <mergeCell ref="D213:P213"/>
    <mergeCell ref="Q213:AA213"/>
    <mergeCell ref="AC213:AD213"/>
    <mergeCell ref="AE213:AF213"/>
    <mergeCell ref="AG213:AH213"/>
    <mergeCell ref="B212:C212"/>
    <mergeCell ref="D212:P212"/>
    <mergeCell ref="Q212:AA212"/>
    <mergeCell ref="AC212:AD212"/>
    <mergeCell ref="AE212:AF212"/>
    <mergeCell ref="AG214:AH214"/>
    <mergeCell ref="B215:C215"/>
    <mergeCell ref="D215:P215"/>
    <mergeCell ref="Q215:AA215"/>
    <mergeCell ref="AC215:AD215"/>
    <mergeCell ref="AE215:AF215"/>
    <mergeCell ref="AG215:AH215"/>
    <mergeCell ref="B214:C214"/>
    <mergeCell ref="D214:P214"/>
    <mergeCell ref="Q214:AA214"/>
    <mergeCell ref="AC214:AD214"/>
    <mergeCell ref="AE214:AF214"/>
    <mergeCell ref="AG216:AH216"/>
    <mergeCell ref="B217:C217"/>
    <mergeCell ref="D217:P217"/>
    <mergeCell ref="Q217:AA217"/>
    <mergeCell ref="AC217:AD217"/>
    <mergeCell ref="AE217:AF217"/>
    <mergeCell ref="AG217:AH217"/>
    <mergeCell ref="B216:C216"/>
    <mergeCell ref="D216:P216"/>
    <mergeCell ref="Q216:AA216"/>
    <mergeCell ref="AC216:AD216"/>
    <mergeCell ref="AE216:AF216"/>
    <mergeCell ref="AG218:AH218"/>
    <mergeCell ref="B219:C219"/>
    <mergeCell ref="D219:P219"/>
    <mergeCell ref="Q219:AA219"/>
    <mergeCell ref="AC219:AD219"/>
    <mergeCell ref="AE219:AF219"/>
    <mergeCell ref="AG219:AH219"/>
    <mergeCell ref="B218:C218"/>
    <mergeCell ref="D218:P218"/>
    <mergeCell ref="Q218:AA218"/>
    <mergeCell ref="AC218:AD218"/>
    <mergeCell ref="AE218:AF218"/>
    <mergeCell ref="AG220:AH220"/>
    <mergeCell ref="B221:C221"/>
    <mergeCell ref="D221:P221"/>
    <mergeCell ref="Q221:AA221"/>
    <mergeCell ref="AC221:AD221"/>
    <mergeCell ref="AE221:AF221"/>
    <mergeCell ref="AG221:AH221"/>
    <mergeCell ref="B220:C220"/>
    <mergeCell ref="D220:P220"/>
    <mergeCell ref="Q220:AA220"/>
    <mergeCell ref="AC220:AD220"/>
    <mergeCell ref="AE220:AF220"/>
    <mergeCell ref="AG222:AH222"/>
    <mergeCell ref="B223:C223"/>
    <mergeCell ref="D223:P223"/>
    <mergeCell ref="Q223:AA223"/>
    <mergeCell ref="AC223:AD223"/>
    <mergeCell ref="AE223:AF223"/>
    <mergeCell ref="AG223:AH223"/>
    <mergeCell ref="B222:C222"/>
    <mergeCell ref="D222:P222"/>
    <mergeCell ref="Q222:AA222"/>
    <mergeCell ref="AC222:AD222"/>
    <mergeCell ref="AE222:AF222"/>
    <mergeCell ref="AG224:AH224"/>
    <mergeCell ref="B225:C225"/>
    <mergeCell ref="D225:P225"/>
    <mergeCell ref="Q225:AA225"/>
    <mergeCell ref="AC225:AD225"/>
    <mergeCell ref="AE225:AF225"/>
    <mergeCell ref="AG225:AH225"/>
    <mergeCell ref="B224:C224"/>
    <mergeCell ref="D224:P224"/>
    <mergeCell ref="Q224:AA224"/>
    <mergeCell ref="AC224:AD224"/>
    <mergeCell ref="AE224:AF224"/>
    <mergeCell ref="AG226:AH226"/>
    <mergeCell ref="B227:C227"/>
    <mergeCell ref="D227:P227"/>
    <mergeCell ref="Q227:AA227"/>
    <mergeCell ref="AC227:AD227"/>
    <mergeCell ref="AE227:AF227"/>
    <mergeCell ref="AG227:AH227"/>
    <mergeCell ref="B226:C226"/>
    <mergeCell ref="D226:P226"/>
    <mergeCell ref="Q226:AA226"/>
    <mergeCell ref="AC226:AD226"/>
    <mergeCell ref="AE226:AF226"/>
    <mergeCell ref="AG228:AH228"/>
    <mergeCell ref="B229:C229"/>
    <mergeCell ref="D229:P229"/>
    <mergeCell ref="Q229:AA229"/>
    <mergeCell ref="AC229:AD229"/>
    <mergeCell ref="AE229:AF229"/>
    <mergeCell ref="AG229:AH229"/>
    <mergeCell ref="B228:C228"/>
    <mergeCell ref="D228:P228"/>
    <mergeCell ref="Q228:AA228"/>
    <mergeCell ref="AC228:AD228"/>
    <mergeCell ref="AE228:AF228"/>
    <mergeCell ref="AG230:AH230"/>
    <mergeCell ref="B231:C231"/>
    <mergeCell ref="D231:P231"/>
    <mergeCell ref="Q231:AA231"/>
    <mergeCell ref="AC231:AD231"/>
    <mergeCell ref="AE231:AF231"/>
    <mergeCell ref="AG231:AH231"/>
    <mergeCell ref="B230:C230"/>
    <mergeCell ref="D230:P230"/>
    <mergeCell ref="Q230:AA230"/>
    <mergeCell ref="AC230:AD230"/>
    <mergeCell ref="AE230:AF230"/>
    <mergeCell ref="AG232:AH232"/>
    <mergeCell ref="B233:C233"/>
    <mergeCell ref="D233:P233"/>
    <mergeCell ref="Q233:AA233"/>
    <mergeCell ref="AC233:AD233"/>
    <mergeCell ref="AE233:AF233"/>
    <mergeCell ref="AG233:AH233"/>
    <mergeCell ref="B232:C232"/>
    <mergeCell ref="D232:P232"/>
    <mergeCell ref="Q232:AA232"/>
    <mergeCell ref="AC232:AD232"/>
    <mergeCell ref="AE232:AF232"/>
    <mergeCell ref="AG234:AH234"/>
    <mergeCell ref="B235:C235"/>
    <mergeCell ref="D235:P235"/>
    <mergeCell ref="Q235:AA235"/>
    <mergeCell ref="AC235:AD235"/>
    <mergeCell ref="AE235:AF235"/>
    <mergeCell ref="AG235:AH235"/>
    <mergeCell ref="B234:C234"/>
    <mergeCell ref="D234:P234"/>
    <mergeCell ref="Q234:AA234"/>
    <mergeCell ref="AC234:AD234"/>
    <mergeCell ref="AE234:AF234"/>
    <mergeCell ref="AG236:AH236"/>
    <mergeCell ref="B237:C237"/>
    <mergeCell ref="D237:P237"/>
    <mergeCell ref="Q237:AA237"/>
    <mergeCell ref="AC237:AD237"/>
    <mergeCell ref="AE237:AF237"/>
    <mergeCell ref="AG237:AH237"/>
    <mergeCell ref="B236:C236"/>
    <mergeCell ref="D236:P236"/>
    <mergeCell ref="Q236:AA236"/>
    <mergeCell ref="AC236:AD236"/>
    <mergeCell ref="AE236:AF236"/>
    <mergeCell ref="AG238:AH238"/>
    <mergeCell ref="B239:AH239"/>
    <mergeCell ref="B242:AH242"/>
    <mergeCell ref="C244:D244"/>
    <mergeCell ref="F244:L244"/>
    <mergeCell ref="N244:Y244"/>
    <mergeCell ref="B238:C238"/>
    <mergeCell ref="D238:P238"/>
    <mergeCell ref="Q238:AA238"/>
    <mergeCell ref="AC238:AD238"/>
    <mergeCell ref="AE238:AF238"/>
    <mergeCell ref="AE249:AF249"/>
    <mergeCell ref="AG249:AH249"/>
    <mergeCell ref="B250:C250"/>
    <mergeCell ref="D250:P250"/>
    <mergeCell ref="Q250:AA250"/>
    <mergeCell ref="AC250:AD250"/>
    <mergeCell ref="AE250:AF250"/>
    <mergeCell ref="AG250:AH250"/>
    <mergeCell ref="B247:S247"/>
    <mergeCell ref="B249:C249"/>
    <mergeCell ref="D249:P249"/>
    <mergeCell ref="Q249:AA249"/>
    <mergeCell ref="AC249:AD249"/>
    <mergeCell ref="AG251:AH251"/>
    <mergeCell ref="B252:C252"/>
    <mergeCell ref="D252:P252"/>
    <mergeCell ref="Q252:AA252"/>
    <mergeCell ref="AC252:AD252"/>
    <mergeCell ref="AE252:AF252"/>
    <mergeCell ref="AG252:AH252"/>
    <mergeCell ref="B251:C251"/>
    <mergeCell ref="D251:P251"/>
    <mergeCell ref="Q251:AA251"/>
    <mergeCell ref="AC251:AD251"/>
    <mergeCell ref="AE251:AF251"/>
    <mergeCell ref="AG253:AH253"/>
    <mergeCell ref="B254:C254"/>
    <mergeCell ref="D254:P254"/>
    <mergeCell ref="Q254:AA254"/>
    <mergeCell ref="AC254:AD254"/>
    <mergeCell ref="AE254:AF254"/>
    <mergeCell ref="AG254:AH254"/>
    <mergeCell ref="B253:C253"/>
    <mergeCell ref="D253:P253"/>
    <mergeCell ref="Q253:AA253"/>
    <mergeCell ref="AC253:AD253"/>
    <mergeCell ref="AE253:AF253"/>
    <mergeCell ref="AG255:AH255"/>
    <mergeCell ref="B256:C256"/>
    <mergeCell ref="D256:P256"/>
    <mergeCell ref="Q256:AA256"/>
    <mergeCell ref="AC256:AD256"/>
    <mergeCell ref="AE256:AF256"/>
    <mergeCell ref="AG256:AH256"/>
    <mergeCell ref="B255:C255"/>
    <mergeCell ref="D255:P255"/>
    <mergeCell ref="Q255:AA255"/>
    <mergeCell ref="AC255:AD255"/>
    <mergeCell ref="AE255:AF255"/>
    <mergeCell ref="AG257:AH257"/>
    <mergeCell ref="B258:AH258"/>
    <mergeCell ref="B261:AH261"/>
    <mergeCell ref="C263:D263"/>
    <mergeCell ref="F263:L263"/>
    <mergeCell ref="N263:Y263"/>
    <mergeCell ref="B257:C257"/>
    <mergeCell ref="D257:P257"/>
    <mergeCell ref="Q257:AA257"/>
    <mergeCell ref="AC257:AD257"/>
    <mergeCell ref="AE257:AF257"/>
    <mergeCell ref="B270:I270"/>
    <mergeCell ref="K270:V270"/>
    <mergeCell ref="B273:I273"/>
    <mergeCell ref="K273:V273"/>
    <mergeCell ref="B277:AH277"/>
    <mergeCell ref="B265:AH265"/>
    <mergeCell ref="C267:D267"/>
    <mergeCell ref="F267:N267"/>
    <mergeCell ref="P267:Z267"/>
    <mergeCell ref="B269:I269"/>
    <mergeCell ref="K269:V269"/>
    <mergeCell ref="AG279:AH279"/>
    <mergeCell ref="B280:C280"/>
    <mergeCell ref="D280:P280"/>
    <mergeCell ref="Q280:AA280"/>
    <mergeCell ref="AC280:AD280"/>
    <mergeCell ref="AE280:AF280"/>
    <mergeCell ref="AG280:AH280"/>
    <mergeCell ref="B279:C279"/>
    <mergeCell ref="D279:P279"/>
    <mergeCell ref="Q279:AA279"/>
    <mergeCell ref="AC279:AD279"/>
    <mergeCell ref="AE279:AF279"/>
    <mergeCell ref="AG285:AH285"/>
    <mergeCell ref="B286:C286"/>
    <mergeCell ref="D286:P286"/>
    <mergeCell ref="Q286:AA286"/>
    <mergeCell ref="AC286:AD286"/>
    <mergeCell ref="AE286:AF286"/>
    <mergeCell ref="AG286:AH286"/>
    <mergeCell ref="B285:C285"/>
    <mergeCell ref="D285:P285"/>
    <mergeCell ref="Q285:AA285"/>
    <mergeCell ref="AC285:AD285"/>
    <mergeCell ref="AE285:AF285"/>
    <mergeCell ref="AG287:AH287"/>
    <mergeCell ref="B288:C288"/>
    <mergeCell ref="D288:P288"/>
    <mergeCell ref="Q288:AA288"/>
    <mergeCell ref="AC288:AD288"/>
    <mergeCell ref="AE288:AF288"/>
    <mergeCell ref="AG288:AH288"/>
    <mergeCell ref="B287:C287"/>
    <mergeCell ref="D287:P287"/>
    <mergeCell ref="Q287:AA287"/>
    <mergeCell ref="AC287:AD287"/>
    <mergeCell ref="AE287:AF287"/>
    <mergeCell ref="B296:I296"/>
    <mergeCell ref="K296:T296"/>
    <mergeCell ref="B297:I297"/>
    <mergeCell ref="K297:T297"/>
    <mergeCell ref="B300:I300"/>
    <mergeCell ref="K300:T300"/>
    <mergeCell ref="AG289:AH289"/>
    <mergeCell ref="B290:AH290"/>
    <mergeCell ref="B292:AH292"/>
    <mergeCell ref="C294:D294"/>
    <mergeCell ref="F294:L294"/>
    <mergeCell ref="N294:Y294"/>
    <mergeCell ref="B289:C289"/>
    <mergeCell ref="D289:P289"/>
    <mergeCell ref="Q289:AA289"/>
    <mergeCell ref="AC289:AD289"/>
    <mergeCell ref="AE289:AF289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Kuběna</dc:creator>
  <cp:keywords/>
  <dc:description/>
  <cp:lastModifiedBy>Josef Kuběna</cp:lastModifiedBy>
  <dcterms:created xsi:type="dcterms:W3CDTF">2021-03-11T08:18:06Z</dcterms:created>
  <dcterms:modified xsi:type="dcterms:W3CDTF">2021-03-11T08:18:06Z</dcterms:modified>
  <cp:category/>
  <cp:version/>
  <cp:contentType/>
  <cp:contentStatus/>
</cp:coreProperties>
</file>