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<sst xmlns="http://schemas.openxmlformats.org/spreadsheetml/2006/main" count="190" uniqueCount="131">
  <si>
    <t>Nabídka číslo:</t>
  </si>
  <si>
    <t>N21-0005</t>
  </si>
  <si>
    <t>název:</t>
  </si>
  <si>
    <t>BD-NOVÝ JIČÍN - DT D145 2</t>
  </si>
  <si>
    <t>Investor:</t>
  </si>
  <si>
    <t>Vypracoval:</t>
  </si>
  <si>
    <t>Petr Daněk</t>
  </si>
  <si>
    <t>Dne:</t>
  </si>
  <si>
    <t>25.01.2021</t>
  </si>
  <si>
    <t>C22M - Sdělovací, signal. a zabezpečovací zařízení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</si>
  <si>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</si>
  <si>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</si>
  <si>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</si>
  <si>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</si>
  <si>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</si>
  <si>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</si>
  <si>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</si>
  <si>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</si>
  <si>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0003</t>
  </si>
  <si>
    <t>UTP kabel BICC CAT 5+</t>
  </si>
  <si>
    <t>m</t>
  </si>
  <si>
    <t>210010003</t>
  </si>
  <si>
    <t>trubka oheb.el.inst. typ 23 R=23mm (PO)</t>
  </si>
  <si>
    <t>210010301</t>
  </si>
  <si>
    <t>krab.přístrojová (1901; KP 68; KZ 3) bez zapojení</t>
  </si>
  <si>
    <t>ks</t>
  </si>
  <si>
    <t>215112221</t>
  </si>
  <si>
    <t>ovladač tlač. 1/0 vypínací 1-pólový</t>
  </si>
  <si>
    <t>220280221</t>
  </si>
  <si>
    <t>J-Y(ST)Y do 5x2x0.5mm (TR)</t>
  </si>
  <si>
    <t>220320294</t>
  </si>
  <si>
    <t>tlačítko zvonkové</t>
  </si>
  <si>
    <t>220320306</t>
  </si>
  <si>
    <t>elektricky ovládaný zámek</t>
  </si>
  <si>
    <t>220320307</t>
  </si>
  <si>
    <t>stanice domácího elektrického vrátného</t>
  </si>
  <si>
    <t>220320312</t>
  </si>
  <si>
    <t>napájecí zdroj</t>
  </si>
  <si>
    <t>220320323</t>
  </si>
  <si>
    <t>zvonkové tablo do zdi TZN 3 (47 tlač.el.vrát.)</t>
  </si>
  <si>
    <t>PC-2001</t>
  </si>
  <si>
    <t>Zapojení 1xRJ45 vývodu dat. konektor.</t>
  </si>
  <si>
    <t xml:space="preserve">  KS</t>
  </si>
  <si>
    <t>Celkem za ceník:</t>
  </si>
  <si>
    <t xml:space="preserve">                        Základ DPH Základ 21%   Základ 15% Základ 0%</t>
  </si>
  <si>
    <t>Materiály</t>
  </si>
  <si>
    <t>O 1</t>
  </si>
  <si>
    <t>000001</t>
  </si>
  <si>
    <t>J-Y(ST)Y  3x2x0,8</t>
  </si>
  <si>
    <t>O 2</t>
  </si>
  <si>
    <t>010994</t>
  </si>
  <si>
    <t>J-Y(ST)Y 1X2X0.8</t>
  </si>
  <si>
    <t>M</t>
  </si>
  <si>
    <t>190192</t>
  </si>
  <si>
    <t>SP.TG.3558-651B KRYT JEDNOD.</t>
  </si>
  <si>
    <t>KS</t>
  </si>
  <si>
    <t>190202</t>
  </si>
  <si>
    <t>SP.TG.3901-B10B RAM.JEDN.</t>
  </si>
  <si>
    <t>190345</t>
  </si>
  <si>
    <t>SP.TG.3558-80340 STROJEK C.0/1</t>
  </si>
  <si>
    <t>200141</t>
  </si>
  <si>
    <t>TR.OHEB.MONOF.1423/1</t>
  </si>
  <si>
    <t>200295</t>
  </si>
  <si>
    <t>KR.KP 67/1</t>
  </si>
  <si>
    <t>O 8</t>
  </si>
  <si>
    <t>2013</t>
  </si>
  <si>
    <t>In.Cable Cat.5e,UTP  4P,PVC - Bezhalogenový</t>
  </si>
  <si>
    <t>O 9</t>
  </si>
  <si>
    <t>DOM. TEL.</t>
  </si>
  <si>
    <t>Límec proti dešti - nízký 3M (lesk)</t>
  </si>
  <si>
    <t>O 10</t>
  </si>
  <si>
    <t>Domovní videotelefon Verona - VIDEO - systém MELODY</t>
  </si>
  <si>
    <t>O 11</t>
  </si>
  <si>
    <t>Zvonkové tablo MELODY: kódová , klávesnice až 40 jmen + KAMERA (3M) - Do rámku</t>
  </si>
  <si>
    <t>O 12</t>
  </si>
  <si>
    <t>Zápustná montážní krabice, GENOVA: MK 3M zápustná</t>
  </si>
  <si>
    <t>O 13</t>
  </si>
  <si>
    <t>Distributor: ARK / RJ45 - aktivní, rozbočovač audio/video signálu</t>
  </si>
  <si>
    <t>O 14</t>
  </si>
  <si>
    <t>Spínaný síťový zdroj NM 60-15V/4A, DUO Standard / MELODY, el. pojistka, DIN4M</t>
  </si>
  <si>
    <t>O 15</t>
  </si>
  <si>
    <t>Zvonkové tlačítko - napojení na DT</t>
  </si>
  <si>
    <t>O 16</t>
  </si>
  <si>
    <t>DOM.ZAMEK BEFO 1246</t>
  </si>
  <si>
    <t>Celkem za materiály:</t>
  </si>
  <si>
    <t xml:space="preserve">                Základ DPH Základ 21% Základ 15% Základ 0%</t>
  </si>
  <si>
    <t xml:space="preserve">                            Základ DPH Základ 21%   Základ 15% Základ 0%</t>
  </si>
  <si>
    <t>Práce v HZS</t>
  </si>
  <si>
    <t/>
  </si>
  <si>
    <t>Naprogramování , oživení DT</t>
  </si>
  <si>
    <t>hod.</t>
  </si>
  <si>
    <t>Sekací práce</t>
  </si>
  <si>
    <t>Spolupráce s revizním technikem</t>
  </si>
  <si>
    <t>Dokumentace DPS</t>
  </si>
  <si>
    <t>Koordinace s ostatními profesemi</t>
  </si>
  <si>
    <t>Celkem za práci v HZS:</t>
  </si>
  <si>
    <t xml:space="preserve">                             Základ DPH Základ 21% 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</si>
  <si>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</si>
  <si>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</si>
  <si>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</si>
  <si>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</si>
  <si>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</si>
  <si>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</si>
  <si>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</si>
  <si>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C22M - Sdělovací, signal. a zabezpečovací zařízení (MONTÁŽ)</t>
  </si>
  <si>
    <t>C22M - Sdělovací, signal. a zabezpečovací zařízení (MAT.NOSNÝ)</t>
  </si>
  <si>
    <t xml:space="preserve">  Podružný materiál</t>
  </si>
  <si>
    <t xml:space="preserve">  Podíl přidružených výkonů z C22M a navázaného materiálu</t>
  </si>
  <si>
    <t>Ostatní materiál (MAT.NOSNÝ)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</si>
  <si>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</si>
  <si>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</si>
  <si>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</si>
  <si>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</si>
  <si>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</si>
  <si>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</si>
  <si>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</si>
  <si>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</si>
  <si>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</si>
  <si>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</si>
  <si>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</si>
  <si>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</si>
  <si>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</si>
  <si>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</si>
  <si>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</si>
  <si>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</si>
  <si>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</si>
  <si>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</si>
  <si>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 xml:space="preserve">Prořez (5,00%): </t>
  </si>
  <si>
    <t xml:space="preserve">Cena za materiály celkem: </t>
  </si>
  <si>
    <t xml:space="preserve">Cena za práci v HZS celkem: </t>
  </si>
  <si>
    <t>Cena za ceník 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</si>
</sst>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101</v>
      </c>
      <c r="B1" s="54"/>
      <c r="C1" s="54"/>
      <c r="D1" s="54"/>
      <c r="E1" s="54"/>
    </row>
    <row r="3" spans="1:5" ht="9.75">
      <c r="A3" s="16" t="s">
        <v>97</v>
      </c>
      <c r="B3" s="17" t="s">
        <v>12</v>
      </c>
      <c r="C3" s="16" t="s">
        <v>98</v>
      </c>
      <c r="D3" s="16" t="s">
        <v>99</v>
      </c>
      <c r="E3" s="16" t="s">
        <v>100</v>
      </c>
    </row>
    <row r="4" spans="1:5" ht="10.5">
      <c r="A4" s="18" t="s">
        <v>102</v>
      </c>
      <c r="B4" s="19" t="s">
        <v>103</v>
      </c>
      <c r="C4" s="20"/>
      <c r="D4" s="20"/>
      <c r="E4" s="20"/>
    </row>
    <row r="5" spans="1:5" ht="9.75">
      <c r="A5" s="21">
        <v>1</v>
      </c>
      <c r="B5" s="22" t="s">
        <v>104</v>
      </c>
      <c r="C5" s="23">
        <f>Položky!D20</f>
        <v>0</v>
      </c>
      <c r="D5" s="24"/>
      <c r="E5" s="23">
        <f aca="true" t="shared" si="0" ref="E5:E10">C5</f>
        <v>0</v>
      </c>
    </row>
    <row r="6" spans="1:5" ht="9.75">
      <c r="A6" s="21">
        <v>2</v>
      </c>
      <c r="B6" s="22" t="s">
        <v>105</v>
      </c>
      <c r="C6" s="23">
        <f>Položky!D48</f>
        <v>0</v>
      </c>
      <c r="D6" s="24"/>
      <c r="E6" s="23">
        <f t="shared" si="0"/>
        <v>0</v>
      </c>
    </row>
    <row r="7" spans="1:5" ht="9.75">
      <c r="A7" s="21">
        <v>3</v>
      </c>
      <c r="B7" s="22" t="s">
        <v>106</v>
      </c>
      <c r="C7" s="25">
        <v>0</v>
      </c>
      <c r="D7" s="24"/>
      <c r="E7" s="23">
        <f t="shared" si="0"/>
        <v>0</v>
      </c>
    </row>
    <row r="8" spans="1:5" ht="9.75">
      <c r="A8" s="21">
        <v>4</v>
      </c>
      <c r="B8" s="22" t="s">
        <v>107</v>
      </c>
      <c r="C8" s="25">
        <v>0</v>
      </c>
      <c r="D8" s="24"/>
      <c r="E8" s="23">
        <f t="shared" si="0"/>
        <v>0</v>
      </c>
    </row>
    <row r="9" spans="1:5" ht="9.75">
      <c r="A9" s="21">
        <v>5</v>
      </c>
      <c r="B9" s="22" t="s">
        <v>108</v>
      </c>
      <c r="C9" s="25">
        <v>0</v>
      </c>
      <c r="D9" s="24"/>
      <c r="E9" s="23">
        <f t="shared" si="0"/>
        <v>0</v>
      </c>
    </row>
    <row r="10" spans="1:5" ht="9.75">
      <c r="A10" s="21">
        <v>6</v>
      </c>
      <c r="B10" s="22" t="s">
        <v>106</v>
      </c>
      <c r="C10" s="25">
        <v>0</v>
      </c>
      <c r="D10" s="24"/>
      <c r="E10" s="23">
        <f t="shared" si="0"/>
        <v>0</v>
      </c>
    </row>
    <row r="11" spans="1:5" ht="10.5">
      <c r="A11" s="26"/>
      <c r="B11" s="27" t="s">
        <v>109</v>
      </c>
      <c r="C11" s="28">
        <f>SUM(C5:C10)</f>
        <v>0</v>
      </c>
      <c r="D11" s="29"/>
      <c r="E11" s="28">
        <f>SUM(E5:E10)</f>
        <v>0</v>
      </c>
    </row>
    <row r="12" spans="1:5" ht="9.75">
      <c r="A12" s="21"/>
      <c r="B12" s="22"/>
      <c r="C12" s="24"/>
      <c r="D12" s="24"/>
      <c r="E12" s="24"/>
    </row>
    <row r="13" spans="1:5" ht="10.5">
      <c r="A13" s="18" t="s">
        <v>110</v>
      </c>
      <c r="B13" s="19" t="s">
        <v>111</v>
      </c>
      <c r="C13" s="20"/>
      <c r="D13" s="20"/>
      <c r="E13" s="20"/>
    </row>
    <row r="14" spans="1:5" ht="9.75">
      <c r="A14" s="21">
        <v>7</v>
      </c>
      <c r="B14" s="22" t="s">
        <v>112</v>
      </c>
      <c r="C14" s="23">
        <f>Položky!D62</f>
        <v>0</v>
      </c>
      <c r="D14" s="24"/>
      <c r="E14" s="23">
        <f>C14</f>
        <v>0</v>
      </c>
    </row>
    <row r="15" spans="1:5" ht="10.5">
      <c r="A15" s="26"/>
      <c r="B15" s="27" t="s">
        <v>113</v>
      </c>
      <c r="C15" s="28">
        <f>SUM(C14)</f>
        <v>0</v>
      </c>
      <c r="D15" s="29"/>
      <c r="E15" s="28">
        <f>SUM(E14)</f>
        <v>0</v>
      </c>
    </row>
    <row r="16" spans="1:5" ht="9.75">
      <c r="A16" s="21"/>
      <c r="B16" s="22"/>
      <c r="C16" s="24"/>
      <c r="D16" s="24"/>
      <c r="E16" s="24"/>
    </row>
    <row r="17" spans="1:5" ht="10.5">
      <c r="A17" s="18" t="s">
        <v>114</v>
      </c>
      <c r="B17" s="19" t="s">
        <v>115</v>
      </c>
      <c r="C17" s="20"/>
      <c r="D17" s="20"/>
      <c r="E17" s="20"/>
    </row>
    <row r="18" spans="1:5" ht="10.5">
      <c r="A18" s="26"/>
      <c r="B18" s="27" t="s">
        <v>116</v>
      </c>
      <c r="C18" s="29"/>
      <c r="D18" s="29"/>
      <c r="E18" s="29"/>
    </row>
    <row r="19" spans="1:5" ht="9.75">
      <c r="A19" s="21"/>
      <c r="B19" s="22"/>
      <c r="C19" s="24"/>
      <c r="D19" s="24"/>
      <c r="E19" s="24"/>
    </row>
    <row r="20" spans="1:5" ht="10.5">
      <c r="A20" s="18" t="s">
        <v>117</v>
      </c>
      <c r="B20" s="19" t="s">
        <v>118</v>
      </c>
      <c r="C20" s="20"/>
      <c r="D20" s="20"/>
      <c r="E20" s="20"/>
    </row>
    <row r="21" spans="1:5" ht="9.75">
      <c r="A21" s="21">
        <v>8</v>
      </c>
      <c r="B21" s="22" t="s">
        <v>119</v>
      </c>
      <c r="C21" s="25">
        <v>0</v>
      </c>
      <c r="D21" s="24"/>
      <c r="E21" s="23">
        <f>C21</f>
        <v>0</v>
      </c>
    </row>
    <row r="22" spans="1:5" ht="10.5">
      <c r="A22" s="26"/>
      <c r="B22" s="27" t="s">
        <v>120</v>
      </c>
      <c r="C22" s="28">
        <f>SUM(C21)</f>
        <v>0</v>
      </c>
      <c r="D22" s="29"/>
      <c r="E22" s="28">
        <f>SUM(E21)</f>
        <v>0</v>
      </c>
    </row>
    <row r="23" spans="1:5" ht="10.5" thickBot="1">
      <c r="A23" s="21"/>
      <c r="B23" s="22"/>
      <c r="C23" s="24"/>
      <c r="D23" s="24"/>
      <c r="E23" s="24"/>
    </row>
    <row r="24" spans="1:5" ht="10.5" thickTop="1">
      <c r="A24" s="30"/>
      <c r="B24" s="31" t="s">
        <v>121</v>
      </c>
      <c r="C24" s="32">
        <f>C22+C15+C11</f>
        <v>0</v>
      </c>
      <c r="D24" s="33">
        <v>0</v>
      </c>
      <c r="E24" s="32">
        <f>E22+E15+E11</f>
        <v>0</v>
      </c>
    </row>
    <row r="25" spans="1:5" ht="9.75">
      <c r="A25" s="34"/>
      <c r="B25" s="34"/>
      <c r="C25" s="34"/>
      <c r="D25" s="34"/>
      <c r="E25" s="34"/>
    </row>
    <row r="26" spans="1:5" ht="9.75">
      <c r="A26" s="34"/>
      <c r="B26" s="34"/>
      <c r="C26" s="34"/>
      <c r="D26" s="34"/>
      <c r="E26" s="34"/>
    </row>
    <row r="27" spans="1:5" ht="12">
      <c r="A27" s="34"/>
      <c r="B27" s="35"/>
      <c r="C27" s="34"/>
      <c r="D27" s="34"/>
      <c r="E27" s="36" t="s">
        <v>100</v>
      </c>
    </row>
    <row r="28" spans="1:5" ht="12">
      <c r="A28" s="34"/>
      <c r="B28" s="35" t="s">
        <v>122</v>
      </c>
      <c r="C28" s="34"/>
      <c r="D28" s="34"/>
      <c r="E28" s="37">
        <f>E24</f>
        <v>0</v>
      </c>
    </row>
    <row r="29" spans="1:5" ht="12">
      <c r="A29" s="34"/>
      <c r="B29" s="35" t="s">
        <v>123</v>
      </c>
      <c r="C29" s="34"/>
      <c r="D29" s="34"/>
      <c r="E29" s="37">
        <f>E28*0.15</f>
        <v>0</v>
      </c>
    </row>
    <row r="30" spans="1:5" ht="12">
      <c r="A30" s="34"/>
      <c r="B30" s="35" t="s">
        <v>124</v>
      </c>
      <c r="C30" s="34"/>
      <c r="D30" s="34"/>
      <c r="E30" s="37">
        <f>SUM(E28:E29)</f>
        <v>0</v>
      </c>
    </row>
    <row r="33" spans="1:2" ht="9.75">
      <c r="A33" s="14"/>
      <c r="B33" s="11" t="s">
        <v>125</v>
      </c>
    </row>
    <row r="34" spans="1:2" ht="9.75">
      <c r="A34" s="15"/>
      <c r="B34" s="11" t="s">
        <v>126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52">
      <selection activeCell="D56" sqref="D56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9.75">
      <c r="A3" s="44">
        <v>1</v>
      </c>
      <c r="B3" s="45" t="s">
        <v>18</v>
      </c>
      <c r="C3" s="45" t="s">
        <v>19</v>
      </c>
      <c r="D3" s="38">
        <v>0</v>
      </c>
      <c r="E3" s="46">
        <v>1560</v>
      </c>
      <c r="F3" s="45" t="s">
        <v>20</v>
      </c>
      <c r="G3" s="47">
        <f>D3*E3</f>
        <v>0</v>
      </c>
      <c r="H3" s="48">
        <v>0.15</v>
      </c>
    </row>
    <row r="4" spans="1:8" ht="19.5">
      <c r="A4" s="44">
        <v>2</v>
      </c>
      <c r="B4" s="45" t="s">
        <v>21</v>
      </c>
      <c r="C4" s="45" t="s">
        <v>22</v>
      </c>
      <c r="D4" s="38">
        <v>0</v>
      </c>
      <c r="E4" s="46">
        <v>1440</v>
      </c>
      <c r="F4" s="45" t="s">
        <v>20</v>
      </c>
      <c r="G4" s="47">
        <f aca="true" t="shared" si="0" ref="G4:G14">D4*E4</f>
        <v>0</v>
      </c>
      <c r="H4" s="48">
        <v>0.15</v>
      </c>
    </row>
    <row r="5" spans="1:8" ht="30">
      <c r="A5" s="44">
        <v>3</v>
      </c>
      <c r="B5" s="45" t="s">
        <v>23</v>
      </c>
      <c r="C5" s="45" t="s">
        <v>24</v>
      </c>
      <c r="D5" s="38">
        <v>0</v>
      </c>
      <c r="E5" s="46">
        <v>12</v>
      </c>
      <c r="F5" s="45" t="s">
        <v>25</v>
      </c>
      <c r="G5" s="47">
        <f t="shared" si="0"/>
        <v>0</v>
      </c>
      <c r="H5" s="48">
        <v>0.15</v>
      </c>
    </row>
    <row r="6" spans="1:8" ht="19.5">
      <c r="A6" s="44">
        <v>4</v>
      </c>
      <c r="B6" s="45" t="s">
        <v>26</v>
      </c>
      <c r="C6" s="45" t="s">
        <v>27</v>
      </c>
      <c r="D6" s="38">
        <v>0</v>
      </c>
      <c r="E6" s="46">
        <v>12</v>
      </c>
      <c r="F6" s="45" t="s">
        <v>25</v>
      </c>
      <c r="G6" s="47">
        <f t="shared" si="0"/>
        <v>0</v>
      </c>
      <c r="H6" s="48">
        <v>0.15</v>
      </c>
    </row>
    <row r="7" spans="1:8" ht="19.5">
      <c r="A7" s="44">
        <v>5</v>
      </c>
      <c r="B7" s="45" t="s">
        <v>28</v>
      </c>
      <c r="C7" s="45" t="s">
        <v>29</v>
      </c>
      <c r="D7" s="38">
        <v>0</v>
      </c>
      <c r="E7" s="46">
        <v>360</v>
      </c>
      <c r="F7" s="45" t="s">
        <v>20</v>
      </c>
      <c r="G7" s="47">
        <f t="shared" si="0"/>
        <v>0</v>
      </c>
      <c r="H7" s="48">
        <v>0.15</v>
      </c>
    </row>
    <row r="8" spans="1:8" ht="19.5">
      <c r="A8" s="44">
        <v>6</v>
      </c>
      <c r="B8" s="45" t="s">
        <v>28</v>
      </c>
      <c r="C8" s="45" t="s">
        <v>29</v>
      </c>
      <c r="D8" s="38">
        <v>0</v>
      </c>
      <c r="E8" s="46">
        <v>195</v>
      </c>
      <c r="F8" s="45" t="s">
        <v>20</v>
      </c>
      <c r="G8" s="47">
        <f t="shared" si="0"/>
        <v>0</v>
      </c>
      <c r="H8" s="48">
        <v>0.15</v>
      </c>
    </row>
    <row r="9" spans="1:8" ht="9.75">
      <c r="A9" s="44">
        <v>7</v>
      </c>
      <c r="B9" s="45" t="s">
        <v>30</v>
      </c>
      <c r="C9" s="45" t="s">
        <v>31</v>
      </c>
      <c r="D9" s="38">
        <v>0</v>
      </c>
      <c r="E9" s="46">
        <v>39</v>
      </c>
      <c r="F9" s="45" t="s">
        <v>25</v>
      </c>
      <c r="G9" s="47">
        <f t="shared" si="0"/>
        <v>0</v>
      </c>
      <c r="H9" s="48">
        <v>0.15</v>
      </c>
    </row>
    <row r="10" spans="1:8" ht="19.5">
      <c r="A10" s="44">
        <v>8</v>
      </c>
      <c r="B10" s="45" t="s">
        <v>32</v>
      </c>
      <c r="C10" s="45" t="s">
        <v>33</v>
      </c>
      <c r="D10" s="38">
        <v>0</v>
      </c>
      <c r="E10" s="46">
        <v>2</v>
      </c>
      <c r="F10" s="45" t="s">
        <v>25</v>
      </c>
      <c r="G10" s="47">
        <f t="shared" si="0"/>
        <v>0</v>
      </c>
      <c r="H10" s="48">
        <v>0.15</v>
      </c>
    </row>
    <row r="11" spans="1:8" ht="19.5">
      <c r="A11" s="44">
        <v>9</v>
      </c>
      <c r="B11" s="45" t="s">
        <v>34</v>
      </c>
      <c r="C11" s="45" t="s">
        <v>35</v>
      </c>
      <c r="D11" s="38">
        <v>0</v>
      </c>
      <c r="E11" s="46">
        <v>39</v>
      </c>
      <c r="F11" s="45" t="s">
        <v>25</v>
      </c>
      <c r="G11" s="47">
        <f t="shared" si="0"/>
        <v>0</v>
      </c>
      <c r="H11" s="48">
        <v>0.15</v>
      </c>
    </row>
    <row r="12" spans="1:8" ht="9.75">
      <c r="A12" s="44">
        <v>10</v>
      </c>
      <c r="B12" s="45" t="s">
        <v>36</v>
      </c>
      <c r="C12" s="45" t="s">
        <v>37</v>
      </c>
      <c r="D12" s="38">
        <v>0</v>
      </c>
      <c r="E12" s="46">
        <v>1</v>
      </c>
      <c r="F12" s="45" t="s">
        <v>25</v>
      </c>
      <c r="G12" s="47">
        <f t="shared" si="0"/>
        <v>0</v>
      </c>
      <c r="H12" s="48">
        <v>0.15</v>
      </c>
    </row>
    <row r="13" spans="1:8" ht="19.5">
      <c r="A13" s="44">
        <v>11</v>
      </c>
      <c r="B13" s="45" t="s">
        <v>38</v>
      </c>
      <c r="C13" s="45" t="s">
        <v>39</v>
      </c>
      <c r="D13" s="38">
        <v>0</v>
      </c>
      <c r="E13" s="46">
        <v>2</v>
      </c>
      <c r="F13" s="45" t="s">
        <v>25</v>
      </c>
      <c r="G13" s="47">
        <f t="shared" si="0"/>
        <v>0</v>
      </c>
      <c r="H13" s="48">
        <v>0.15</v>
      </c>
    </row>
    <row r="14" spans="1:8" ht="19.5">
      <c r="A14" s="44">
        <v>12</v>
      </c>
      <c r="B14" s="45" t="s">
        <v>40</v>
      </c>
      <c r="C14" s="45" t="s">
        <v>41</v>
      </c>
      <c r="D14" s="38">
        <v>0</v>
      </c>
      <c r="E14" s="46">
        <v>92</v>
      </c>
      <c r="F14" s="45" t="s">
        <v>42</v>
      </c>
      <c r="G14" s="47">
        <f t="shared" si="0"/>
        <v>0</v>
      </c>
      <c r="H14" s="48">
        <v>0.15</v>
      </c>
    </row>
    <row r="15" ht="9.75">
      <c r="H15" s="13"/>
    </row>
    <row r="16" ht="10.5" thickBot="1">
      <c r="A16" s="39" t="s">
        <v>43</v>
      </c>
    </row>
    <row r="17" spans="1:8" ht="12" thickTop="1">
      <c r="A17" s="40"/>
      <c r="B17" s="40"/>
      <c r="C17" s="40"/>
      <c r="D17" s="40"/>
      <c r="E17" s="40"/>
      <c r="F17" s="40"/>
      <c r="G17" s="49">
        <f>SUM(G3:G16)</f>
        <v>0</v>
      </c>
      <c r="H17" s="40"/>
    </row>
    <row r="19" ht="12">
      <c r="A19" s="41" t="s">
        <v>44</v>
      </c>
    </row>
    <row r="20" spans="1:4" ht="12">
      <c r="A20" s="42" t="s">
        <v>130</v>
      </c>
      <c r="D20" s="23">
        <f>G17</f>
        <v>0</v>
      </c>
    </row>
    <row r="22" spans="1:8" ht="15">
      <c r="A22" s="55" t="s">
        <v>45</v>
      </c>
      <c r="B22" s="55"/>
      <c r="C22" s="55"/>
      <c r="D22" s="55"/>
      <c r="E22" s="55"/>
      <c r="F22" s="55"/>
      <c r="G22" s="55"/>
      <c r="H22" s="55"/>
    </row>
    <row r="23" spans="1:8" ht="9.75">
      <c r="A23" s="16" t="s">
        <v>10</v>
      </c>
      <c r="B23" s="43" t="s">
        <v>11</v>
      </c>
      <c r="C23" s="43" t="s">
        <v>12</v>
      </c>
      <c r="D23" s="12" t="s">
        <v>13</v>
      </c>
      <c r="E23" s="16" t="s">
        <v>14</v>
      </c>
      <c r="F23" s="43" t="s">
        <v>15</v>
      </c>
      <c r="G23" s="16" t="s">
        <v>16</v>
      </c>
      <c r="H23" s="16" t="s">
        <v>17</v>
      </c>
    </row>
    <row r="24" spans="1:8" ht="9.75">
      <c r="A24" s="44" t="s">
        <v>46</v>
      </c>
      <c r="B24" s="45" t="s">
        <v>47</v>
      </c>
      <c r="C24" s="45" t="s">
        <v>48</v>
      </c>
      <c r="D24" s="38">
        <v>0</v>
      </c>
      <c r="E24" s="46">
        <v>360</v>
      </c>
      <c r="F24" s="45" t="s">
        <v>20</v>
      </c>
      <c r="G24" s="47">
        <f aca="true" t="shared" si="1" ref="G24:G39">D24*E24</f>
        <v>0</v>
      </c>
      <c r="H24" s="48">
        <v>0.15</v>
      </c>
    </row>
    <row r="25" spans="1:8" ht="9.75">
      <c r="A25" s="44" t="s">
        <v>49</v>
      </c>
      <c r="B25" s="45" t="s">
        <v>50</v>
      </c>
      <c r="C25" s="45" t="s">
        <v>51</v>
      </c>
      <c r="D25" s="38">
        <v>0</v>
      </c>
      <c r="E25" s="46">
        <v>195</v>
      </c>
      <c r="F25" s="45" t="s">
        <v>52</v>
      </c>
      <c r="G25" s="47">
        <f t="shared" si="1"/>
        <v>0</v>
      </c>
      <c r="H25" s="48">
        <v>0.15</v>
      </c>
    </row>
    <row r="26" spans="1:8" ht="19.5">
      <c r="A26" s="44">
        <v>3</v>
      </c>
      <c r="B26" s="45" t="s">
        <v>53</v>
      </c>
      <c r="C26" s="45" t="s">
        <v>54</v>
      </c>
      <c r="D26" s="38">
        <v>0</v>
      </c>
      <c r="E26" s="46">
        <v>39</v>
      </c>
      <c r="F26" s="45" t="s">
        <v>55</v>
      </c>
      <c r="G26" s="47">
        <f t="shared" si="1"/>
        <v>0</v>
      </c>
      <c r="H26" s="48">
        <v>0.15</v>
      </c>
    </row>
    <row r="27" spans="1:8" ht="19.5">
      <c r="A27" s="44">
        <v>4</v>
      </c>
      <c r="B27" s="45" t="s">
        <v>56</v>
      </c>
      <c r="C27" s="45" t="s">
        <v>57</v>
      </c>
      <c r="D27" s="38">
        <v>0</v>
      </c>
      <c r="E27" s="46">
        <v>39</v>
      </c>
      <c r="F27" s="45" t="s">
        <v>55</v>
      </c>
      <c r="G27" s="47">
        <f t="shared" si="1"/>
        <v>0</v>
      </c>
      <c r="H27" s="48">
        <v>0.15</v>
      </c>
    </row>
    <row r="28" spans="1:8" ht="19.5">
      <c r="A28" s="44">
        <v>5</v>
      </c>
      <c r="B28" s="45" t="s">
        <v>58</v>
      </c>
      <c r="C28" s="45" t="s">
        <v>59</v>
      </c>
      <c r="D28" s="38">
        <v>0</v>
      </c>
      <c r="E28" s="46">
        <v>39</v>
      </c>
      <c r="F28" s="45" t="s">
        <v>55</v>
      </c>
      <c r="G28" s="47">
        <f t="shared" si="1"/>
        <v>0</v>
      </c>
      <c r="H28" s="48">
        <v>0.15</v>
      </c>
    </row>
    <row r="29" spans="1:8" ht="19.5">
      <c r="A29" s="44">
        <v>6</v>
      </c>
      <c r="B29" s="45" t="s">
        <v>60</v>
      </c>
      <c r="C29" s="45" t="s">
        <v>61</v>
      </c>
      <c r="D29" s="38">
        <v>0</v>
      </c>
      <c r="E29" s="46">
        <v>1440</v>
      </c>
      <c r="F29" s="45" t="s">
        <v>52</v>
      </c>
      <c r="G29" s="47">
        <f t="shared" si="1"/>
        <v>0</v>
      </c>
      <c r="H29" s="48">
        <v>0.15</v>
      </c>
    </row>
    <row r="30" spans="1:8" ht="9.75">
      <c r="A30" s="44">
        <v>7</v>
      </c>
      <c r="B30" s="45" t="s">
        <v>62</v>
      </c>
      <c r="C30" s="45" t="s">
        <v>63</v>
      </c>
      <c r="D30" s="38">
        <v>0</v>
      </c>
      <c r="E30" s="46">
        <v>39</v>
      </c>
      <c r="F30" s="45" t="s">
        <v>55</v>
      </c>
      <c r="G30" s="47">
        <f t="shared" si="1"/>
        <v>0</v>
      </c>
      <c r="H30" s="48">
        <v>0.15</v>
      </c>
    </row>
    <row r="31" spans="1:8" ht="30">
      <c r="A31" s="44" t="s">
        <v>64</v>
      </c>
      <c r="B31" s="45" t="s">
        <v>65</v>
      </c>
      <c r="C31" s="45" t="s">
        <v>66</v>
      </c>
      <c r="D31" s="38">
        <v>0</v>
      </c>
      <c r="E31" s="46">
        <v>1560</v>
      </c>
      <c r="F31" s="45" t="s">
        <v>20</v>
      </c>
      <c r="G31" s="47">
        <f t="shared" si="1"/>
        <v>0</v>
      </c>
      <c r="H31" s="48">
        <v>0.15</v>
      </c>
    </row>
    <row r="32" spans="1:8" ht="19.5">
      <c r="A32" s="44" t="s">
        <v>67</v>
      </c>
      <c r="B32" s="45" t="s">
        <v>68</v>
      </c>
      <c r="C32" s="45" t="s">
        <v>69</v>
      </c>
      <c r="D32" s="38">
        <v>0</v>
      </c>
      <c r="E32" s="46">
        <v>2</v>
      </c>
      <c r="F32" s="45" t="s">
        <v>42</v>
      </c>
      <c r="G32" s="47">
        <f t="shared" si="1"/>
        <v>0</v>
      </c>
      <c r="H32" s="48">
        <v>0.15</v>
      </c>
    </row>
    <row r="33" spans="1:8" ht="30">
      <c r="A33" s="44" t="s">
        <v>70</v>
      </c>
      <c r="B33" s="45" t="s">
        <v>68</v>
      </c>
      <c r="C33" s="45" t="s">
        <v>71</v>
      </c>
      <c r="D33" s="38">
        <v>0</v>
      </c>
      <c r="E33" s="46">
        <v>39</v>
      </c>
      <c r="F33" s="45" t="s">
        <v>42</v>
      </c>
      <c r="G33" s="47">
        <f t="shared" si="1"/>
        <v>0</v>
      </c>
      <c r="H33" s="48">
        <v>0.15</v>
      </c>
    </row>
    <row r="34" spans="1:8" ht="49.5">
      <c r="A34" s="44" t="s">
        <v>72</v>
      </c>
      <c r="B34" s="45" t="s">
        <v>68</v>
      </c>
      <c r="C34" s="45" t="s">
        <v>73</v>
      </c>
      <c r="D34" s="38">
        <v>0</v>
      </c>
      <c r="E34" s="46">
        <v>2</v>
      </c>
      <c r="F34" s="45" t="s">
        <v>42</v>
      </c>
      <c r="G34" s="47">
        <f t="shared" si="1"/>
        <v>0</v>
      </c>
      <c r="H34" s="48">
        <v>0.15</v>
      </c>
    </row>
    <row r="35" spans="1:8" ht="30">
      <c r="A35" s="44" t="s">
        <v>74</v>
      </c>
      <c r="B35" s="45" t="s">
        <v>68</v>
      </c>
      <c r="C35" s="45" t="s">
        <v>75</v>
      </c>
      <c r="D35" s="38">
        <v>0</v>
      </c>
      <c r="E35" s="46">
        <v>2</v>
      </c>
      <c r="F35" s="45" t="s">
        <v>42</v>
      </c>
      <c r="G35" s="47">
        <f t="shared" si="1"/>
        <v>0</v>
      </c>
      <c r="H35" s="48">
        <v>0.15</v>
      </c>
    </row>
    <row r="36" spans="1:8" ht="30">
      <c r="A36" s="44" t="s">
        <v>76</v>
      </c>
      <c r="B36" s="45" t="s">
        <v>68</v>
      </c>
      <c r="C36" s="45" t="s">
        <v>77</v>
      </c>
      <c r="D36" s="38">
        <v>0</v>
      </c>
      <c r="E36" s="46">
        <v>7</v>
      </c>
      <c r="F36" s="45" t="s">
        <v>42</v>
      </c>
      <c r="G36" s="47">
        <f t="shared" si="1"/>
        <v>0</v>
      </c>
      <c r="H36" s="48">
        <v>0.15</v>
      </c>
    </row>
    <row r="37" spans="1:8" ht="39.75">
      <c r="A37" s="44" t="s">
        <v>78</v>
      </c>
      <c r="B37" s="45" t="s">
        <v>68</v>
      </c>
      <c r="C37" s="45" t="s">
        <v>79</v>
      </c>
      <c r="D37" s="38">
        <v>0</v>
      </c>
      <c r="E37" s="46">
        <v>2</v>
      </c>
      <c r="F37" s="45" t="s">
        <v>42</v>
      </c>
      <c r="G37" s="47">
        <f t="shared" si="1"/>
        <v>0</v>
      </c>
      <c r="H37" s="48">
        <v>0.15</v>
      </c>
    </row>
    <row r="38" spans="1:8" ht="19.5">
      <c r="A38" s="44" t="s">
        <v>80</v>
      </c>
      <c r="B38" s="45" t="s">
        <v>68</v>
      </c>
      <c r="C38" s="45" t="s">
        <v>81</v>
      </c>
      <c r="D38" s="38">
        <v>0</v>
      </c>
      <c r="E38" s="46">
        <v>39</v>
      </c>
      <c r="F38" s="45" t="s">
        <v>25</v>
      </c>
      <c r="G38" s="47">
        <f t="shared" si="1"/>
        <v>0</v>
      </c>
      <c r="H38" s="48">
        <v>0.15</v>
      </c>
    </row>
    <row r="39" spans="1:8" ht="19.5">
      <c r="A39" s="44" t="s">
        <v>82</v>
      </c>
      <c r="B39" s="45" t="s">
        <v>68</v>
      </c>
      <c r="C39" s="45" t="s">
        <v>83</v>
      </c>
      <c r="D39" s="38">
        <v>0</v>
      </c>
      <c r="E39" s="46">
        <v>2</v>
      </c>
      <c r="F39" s="45" t="s">
        <v>25</v>
      </c>
      <c r="G39" s="47">
        <f t="shared" si="1"/>
        <v>0</v>
      </c>
      <c r="H39" s="48">
        <v>0.15</v>
      </c>
    </row>
    <row r="40" ht="9.75">
      <c r="H40" s="13"/>
    </row>
    <row r="41" ht="10.5" thickBot="1">
      <c r="A41" s="39" t="s">
        <v>84</v>
      </c>
    </row>
    <row r="42" spans="1:8" ht="12" thickTop="1">
      <c r="A42" s="40"/>
      <c r="B42" s="40"/>
      <c r="C42" s="40"/>
      <c r="D42" s="40"/>
      <c r="E42" s="40"/>
      <c r="F42" s="40"/>
      <c r="G42" s="49">
        <f>SUM(G24:G41)</f>
        <v>0</v>
      </c>
      <c r="H42" s="40"/>
    </row>
    <row r="44" ht="12">
      <c r="A44" s="41" t="s">
        <v>85</v>
      </c>
    </row>
    <row r="45" spans="1:4" ht="12">
      <c r="A45" s="42" t="s">
        <v>127</v>
      </c>
      <c r="D45" s="50">
        <v>0</v>
      </c>
    </row>
    <row r="47" ht="12">
      <c r="A47" s="41" t="s">
        <v>86</v>
      </c>
    </row>
    <row r="48" spans="1:4" ht="12">
      <c r="A48" s="42" t="s">
        <v>128</v>
      </c>
      <c r="D48" s="23">
        <f>D45+G42</f>
        <v>0</v>
      </c>
    </row>
    <row r="50" spans="1:8" ht="15">
      <c r="A50" s="55" t="s">
        <v>87</v>
      </c>
      <c r="B50" s="55"/>
      <c r="C50" s="55"/>
      <c r="D50" s="55"/>
      <c r="E50" s="55"/>
      <c r="F50" s="55"/>
      <c r="G50" s="55"/>
      <c r="H50" s="55"/>
    </row>
    <row r="51" spans="1:8" ht="9.75">
      <c r="A51" s="16" t="s">
        <v>10</v>
      </c>
      <c r="B51" s="43" t="s">
        <v>11</v>
      </c>
      <c r="C51" s="43" t="s">
        <v>12</v>
      </c>
      <c r="D51" s="12" t="s">
        <v>13</v>
      </c>
      <c r="E51" s="16" t="s">
        <v>14</v>
      </c>
      <c r="F51" s="43" t="s">
        <v>15</v>
      </c>
      <c r="G51" s="16" t="s">
        <v>16</v>
      </c>
      <c r="H51" s="16" t="s">
        <v>17</v>
      </c>
    </row>
    <row r="52" spans="1:8" ht="19.5">
      <c r="A52" s="44">
        <v>1</v>
      </c>
      <c r="B52" s="45" t="s">
        <v>88</v>
      </c>
      <c r="C52" s="45" t="s">
        <v>89</v>
      </c>
      <c r="D52" s="38">
        <v>0</v>
      </c>
      <c r="E52" s="46">
        <v>20</v>
      </c>
      <c r="F52" s="45" t="s">
        <v>90</v>
      </c>
      <c r="G52" s="47">
        <f>D52*E52</f>
        <v>0</v>
      </c>
      <c r="H52" s="48">
        <v>0.15</v>
      </c>
    </row>
    <row r="53" spans="1:8" ht="9.75">
      <c r="A53" s="44">
        <v>2</v>
      </c>
      <c r="B53" s="45" t="s">
        <v>88</v>
      </c>
      <c r="C53" s="45" t="s">
        <v>91</v>
      </c>
      <c r="D53" s="38">
        <v>0</v>
      </c>
      <c r="E53" s="46">
        <v>80</v>
      </c>
      <c r="F53" s="45" t="s">
        <v>90</v>
      </c>
      <c r="G53" s="47">
        <f>D53*E53</f>
        <v>0</v>
      </c>
      <c r="H53" s="48">
        <v>0.15</v>
      </c>
    </row>
    <row r="54" spans="1:8" ht="19.5">
      <c r="A54" s="44">
        <v>3</v>
      </c>
      <c r="B54" s="45" t="s">
        <v>88</v>
      </c>
      <c r="C54" s="45" t="s">
        <v>92</v>
      </c>
      <c r="D54" s="38">
        <v>0</v>
      </c>
      <c r="E54" s="46">
        <v>8</v>
      </c>
      <c r="F54" s="45" t="s">
        <v>90</v>
      </c>
      <c r="G54" s="47">
        <f>D54*E54</f>
        <v>0</v>
      </c>
      <c r="H54" s="48">
        <v>0.15</v>
      </c>
    </row>
    <row r="55" spans="1:8" ht="9.75">
      <c r="A55" s="44">
        <v>4</v>
      </c>
      <c r="B55" s="45" t="s">
        <v>88</v>
      </c>
      <c r="C55" s="45" t="s">
        <v>93</v>
      </c>
      <c r="D55" s="38">
        <v>0</v>
      </c>
      <c r="E55" s="46">
        <v>8</v>
      </c>
      <c r="F55" s="45" t="s">
        <v>90</v>
      </c>
      <c r="G55" s="47">
        <f>D55*E55</f>
        <v>0</v>
      </c>
      <c r="H55" s="48">
        <v>0.15</v>
      </c>
    </row>
    <row r="56" spans="1:8" ht="19.5">
      <c r="A56" s="44">
        <v>5</v>
      </c>
      <c r="B56" s="45" t="s">
        <v>88</v>
      </c>
      <c r="C56" s="45" t="s">
        <v>94</v>
      </c>
      <c r="D56" s="38">
        <v>0</v>
      </c>
      <c r="E56" s="46">
        <v>24</v>
      </c>
      <c r="F56" s="45" t="s">
        <v>90</v>
      </c>
      <c r="G56" s="47">
        <f>D56*E56</f>
        <v>0</v>
      </c>
      <c r="H56" s="48">
        <v>0.15</v>
      </c>
    </row>
    <row r="57" ht="9.75">
      <c r="H57" s="13"/>
    </row>
    <row r="58" ht="10.5" thickBot="1">
      <c r="A58" s="39" t="s">
        <v>95</v>
      </c>
    </row>
    <row r="59" spans="1:8" ht="12" thickTop="1">
      <c r="A59" s="40"/>
      <c r="B59" s="40"/>
      <c r="C59" s="40"/>
      <c r="D59" s="40"/>
      <c r="E59" s="40"/>
      <c r="F59" s="40"/>
      <c r="G59" s="49">
        <f>SUM(G52:G58)</f>
        <v>0</v>
      </c>
      <c r="H59" s="40"/>
    </row>
    <row r="61" ht="12">
      <c r="A61" s="41" t="s">
        <v>96</v>
      </c>
    </row>
    <row r="62" spans="1:4" ht="12">
      <c r="A62" s="42" t="s">
        <v>129</v>
      </c>
      <c r="D62" s="23">
        <f>G59</f>
        <v>0</v>
      </c>
    </row>
  </sheetData>
  <sheetProtection/>
  <mergeCells count="3">
    <mergeCell ref="A1:H1"/>
    <mergeCell ref="A22:H22"/>
    <mergeCell ref="A50:H5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cp:lastPrinted>2021-02-17T15:14:41Z</cp:lastPrinted>
  <dcterms:created xsi:type="dcterms:W3CDTF">2021-01-25T08:34:21Z</dcterms:created>
  <dcterms:modified xsi:type="dcterms:W3CDTF">2021-03-24T12:17:20Z</dcterms:modified>
  <cp:category/>
  <cp:version/>
  <cp:contentType/>
  <cp:contentStatus/>
</cp:coreProperties>
</file>