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.1.4-TPS zdravot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01 - D.1.4-TPS zdravot...'!$C$91:$K$251</definedName>
    <definedName name="_xlnm.Print_Area" localSheetId="1">'SO 01 - D.1.4-TPS zdravot...'!$C$4:$J$39,'SO 01 - D.1.4-TPS zdravot...'!$C$45:$J$73,'SO 01 - D.1.4-TPS zdravot...'!$C$79:$K$251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D.1.4-TPS zdravot...'!$91:$91</definedName>
  </definedNames>
  <calcPr fullCalcOnLoad="1"/>
</workbook>
</file>

<file path=xl/sharedStrings.xml><?xml version="1.0" encoding="utf-8"?>
<sst xmlns="http://schemas.openxmlformats.org/spreadsheetml/2006/main" count="2956" uniqueCount="900">
  <si>
    <t>Export Komplet</t>
  </si>
  <si>
    <t>VZ</t>
  </si>
  <si>
    <t>2.0</t>
  </si>
  <si>
    <t>ZAMOK</t>
  </si>
  <si>
    <t>False</t>
  </si>
  <si>
    <t>{ebc92ac3-a438-46b5-ac71-6a811935cf5f}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</si>
  <si>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</si>
  <si>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</si>
  <si>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</si>
  <si>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</si>
  <si>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</si>
  <si>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</si>
  <si>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</si>
  <si>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</si>
  <si>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200108/01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</si>
  <si>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</si>
  <si>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</si>
  <si>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Nový Jičín, Bytový dům K Archivu 1993/2</t>
  </si>
  <si>
    <t>KSO:</t>
  </si>
  <si>
    <t/>
  </si>
  <si>
    <t>CC-CZ:</t>
  </si>
  <si>
    <t>Místo:</t>
  </si>
  <si>
    <t>Nový Jičín</t>
  </si>
  <si>
    <t>Datum:</t>
  </si>
  <si>
    <t>5. 11. 2020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</si>
  <si>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</si>
  <si>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</si>
  <si>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</si>
  <si>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</si>
  <si>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</si>
  <si>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</si>
  <si>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</si>
  <si>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</si>
  <si>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</si>
  <si>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TPS Projekce Jerakasová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</si>
  <si>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</si>
  <si>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</si>
  <si>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</si>
  <si>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</si>
  <si>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</si>
  <si>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</si>
  <si>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</si>
  <si>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</si>
  <si>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</si>
  <si>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</si>
  <si>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</si>
  <si>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</si>
  <si>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</si>
  <si>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</si>
  <si>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</si>
  <si>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</si>
  <si>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</si>
  <si>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</si>
  <si>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</si>
  <si>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</si>
  <si>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</si>
  <si>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</si>
  <si>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</si>
  <si>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</si>
  <si>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</si>
  <si>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</si>
  <si>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</si>
  <si>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</si>
  <si>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</si>
  <si>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</si>
  <si>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</si>
  <si>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</si>
  <si>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</si>
  <si>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</si>
  <si>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</si>
  <si>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</si>
  <si>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</si>
  <si>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</si>
  <si>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</si>
  <si>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</si>
  <si>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</si>
  <si>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</si>
  <si>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D.1.4-TPS zdravotechnické instalace</t>
  </si>
  <si>
    <t>STA</t>
  </si>
  <si>
    <t>1</t>
  </si>
  <si>
    <t>{db4ff936-d46d-4f5b-b1f9-45ee1faee2a1}</t>
  </si>
  <si>
    <t>KRYCÍ LIST SOUPISU PRACÍ</t>
  </si>
  <si>
    <t>Objekt:</t>
  </si>
  <si>
    <t>SO 01 - D.1.4-TPS zdravotechnické instalace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</si>
  <si>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</si>
  <si>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</si>
  <si>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</si>
  <si>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</si>
  <si>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</si>
  <si>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</si>
  <si>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</si>
  <si>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</si>
  <si>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</si>
  <si>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</si>
  <si>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</si>
  <si>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</si>
  <si>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732 - Ústřední vytápění - strojovny</t>
  </si>
  <si>
    <t xml:space="preserve">    734 - Ústřední vytápění - armatury</t>
  </si>
  <si>
    <t>M - Práce a dodávky M</t>
  </si>
  <si>
    <t xml:space="preserve">    23-M - Montáže potrubí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</si>
  <si>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</si>
  <si>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</si>
  <si>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</si>
  <si>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</si>
  <si>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</si>
  <si>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</si>
  <si>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</si>
  <si>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</si>
  <si>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</si>
  <si>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</si>
  <si>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</si>
  <si>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</si>
  <si>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</si>
  <si>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</si>
  <si>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</si>
  <si>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</si>
  <si>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</si>
  <si>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</si>
  <si>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713</t>
  </si>
  <si>
    <t>Izolace tepelné</t>
  </si>
  <si>
    <t>K</t>
  </si>
  <si>
    <t>713463212</t>
  </si>
  <si>
    <t>Montáž izolace tepelné potrubí a ohybů tvarovkami nebo deskami potrubními pouzdry s povrchovou úpravou hliníkovou fólií (izolační materiál ve specifikaci) přelepenými samolepící hliníkovou páskou potrubí jednovrstvá D přes 50 do 100 mm</t>
  </si>
  <si>
    <t>m</t>
  </si>
  <si>
    <t>CS ÚRS 2020 02</t>
  </si>
  <si>
    <t>16</t>
  </si>
  <si>
    <t>1214540551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</si>
  <si>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</si>
  <si>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</si>
  <si>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2037618935</t>
  </si>
  <si>
    <t>3</t>
  </si>
  <si>
    <t>M</t>
  </si>
  <si>
    <t>63154570</t>
  </si>
  <si>
    <t>pouzdro izolační potrubní z minerální vlny s Al fólií max. 250/100°C 22/40mm</t>
  </si>
  <si>
    <t>32</t>
  </si>
  <si>
    <t>-1802035286</t>
  </si>
  <si>
    <t>VV</t>
  </si>
  <si>
    <t>9*1,05 'Přepočtené koeficientem množství</t>
  </si>
  <si>
    <t>4</t>
  </si>
  <si>
    <t>63154571</t>
  </si>
  <si>
    <t>pouzdro izolační potrubní z minerální vlny s Al fólií max. 250/100°C 28/40mm</t>
  </si>
  <si>
    <t>388494152</t>
  </si>
  <si>
    <t>4*1,05 'Přepočtené koeficientem množství</t>
  </si>
  <si>
    <t>5</t>
  </si>
  <si>
    <t>63154572</t>
  </si>
  <si>
    <t>pouzdro izolační potrubní z minerální vlny s Al fólií max. 250/100°C 35/40mm</t>
  </si>
  <si>
    <t>125858968</t>
  </si>
  <si>
    <t>30*1,05 'Přepočtené koeficientem množství</t>
  </si>
  <si>
    <t>6</t>
  </si>
  <si>
    <t>63154573</t>
  </si>
  <si>
    <t>pouzdro izolační potrubní z minerální vlny s Al fólií max. 250/100°C 42/40mm</t>
  </si>
  <si>
    <t>-563992038</t>
  </si>
  <si>
    <t>13*1,05 'Přepočtené koeficientem množství</t>
  </si>
  <si>
    <t>7</t>
  </si>
  <si>
    <t>63154018</t>
  </si>
  <si>
    <t>pouzdro izolační potrubní z minerální vlny s Al fólií max. 250/100°C 54/40mm</t>
  </si>
  <si>
    <t>1938806402</t>
  </si>
  <si>
    <t>2*1,05 'Přepočtené koeficientem množství</t>
  </si>
  <si>
    <t>8</t>
  </si>
  <si>
    <t>63154019</t>
  </si>
  <si>
    <t>pouzdro izolační potrubní z minerální vlny s Al fólií max. 250/100°C 64/40mm</t>
  </si>
  <si>
    <t>827921712</t>
  </si>
  <si>
    <t>39*1,05 'Přepočtené koeficientem množství</t>
  </si>
  <si>
    <t>9</t>
  </si>
  <si>
    <t>998713102</t>
  </si>
  <si>
    <t>Přesun hmot pro izolace tepelné stanovený z hmotnosti přesunovaného materiálu vodorovná dopravní vzdálenost do 50 m v objektech výšky přes 6 m do 12 m</t>
  </si>
  <si>
    <t>t</t>
  </si>
  <si>
    <t>-1249294017</t>
  </si>
  <si>
    <t>721</t>
  </si>
  <si>
    <t>Zdravotechnika - vnitřní kanalizace</t>
  </si>
  <si>
    <t>10</t>
  </si>
  <si>
    <t>721173401</t>
  </si>
  <si>
    <t>Potrubí z trub PVC SN4 svodné (ležaté) DN 110</t>
  </si>
  <si>
    <t>2136529641</t>
  </si>
  <si>
    <t>11</t>
  </si>
  <si>
    <t>721173402</t>
  </si>
  <si>
    <t>Potrubí z trub PVC SN4 svodné (ležaté) DN 125</t>
  </si>
  <si>
    <t>-992723074</t>
  </si>
  <si>
    <t>12</t>
  </si>
  <si>
    <t>721173403</t>
  </si>
  <si>
    <t>Potrubí z trub PVC SN4 svodné (ležaté) DN 160</t>
  </si>
  <si>
    <t>-136374881</t>
  </si>
  <si>
    <t>13</t>
  </si>
  <si>
    <t>721173404</t>
  </si>
  <si>
    <t>Potrubí z trub PVC SN4 svodné (ležaté) DN 200</t>
  </si>
  <si>
    <t>1158577847</t>
  </si>
  <si>
    <t>14</t>
  </si>
  <si>
    <t>721174024</t>
  </si>
  <si>
    <t>Potrubí z trub polypropylenových odpadní (svislé) DN 75</t>
  </si>
  <si>
    <t>-17478828</t>
  </si>
  <si>
    <t>721174025</t>
  </si>
  <si>
    <t>Potrubí z trub polypropylenových odpadní (svislé) DN 110</t>
  </si>
  <si>
    <t>1490204870</t>
  </si>
  <si>
    <t>721174042</t>
  </si>
  <si>
    <t>Potrubí z trub polypropylenových připojovací DN 40</t>
  </si>
  <si>
    <t>311532471</t>
  </si>
  <si>
    <t>17</t>
  </si>
  <si>
    <t>721174043</t>
  </si>
  <si>
    <t>Potrubí z trub polypropylenových připojovací DN 50</t>
  </si>
  <si>
    <t>359356906</t>
  </si>
  <si>
    <t>18</t>
  </si>
  <si>
    <t>721174044</t>
  </si>
  <si>
    <t>Potrubí z trub polypropylenových připojovací DN 75</t>
  </si>
  <si>
    <t>-896179422</t>
  </si>
  <si>
    <t>19</t>
  </si>
  <si>
    <t>721174045</t>
  </si>
  <si>
    <t>Potrubí z trub polypropylenových připojovací DN 110</t>
  </si>
  <si>
    <t>-2122705187</t>
  </si>
  <si>
    <t>20</t>
  </si>
  <si>
    <t>721175232</t>
  </si>
  <si>
    <t>Plastové potrubí odhlučněné třívrstvé dešťové DN 110</t>
  </si>
  <si>
    <t>-1908671346</t>
  </si>
  <si>
    <t>721194104</t>
  </si>
  <si>
    <t>Vyměření přípojek na potrubí vyvedení a upevnění odpadních výpustek DN 40</t>
  </si>
  <si>
    <t>kus</t>
  </si>
  <si>
    <t>930864382</t>
  </si>
  <si>
    <t>22</t>
  </si>
  <si>
    <t>721194105</t>
  </si>
  <si>
    <t>Vyměření přípojek na potrubí vyvedení a upevnění odpadních výpustek DN 50</t>
  </si>
  <si>
    <t>-1105157538</t>
  </si>
  <si>
    <t>23</t>
  </si>
  <si>
    <t>721194109</t>
  </si>
  <si>
    <t>Vyměření přípojek na potrubí vyvedení a upevnění odpadních výpustek DN 110</t>
  </si>
  <si>
    <t>-1602791061</t>
  </si>
  <si>
    <t>24</t>
  </si>
  <si>
    <t>721211501</t>
  </si>
  <si>
    <t>Podlahové vpusti sklepní vpusti DN 110 mřížka plast 170x240</t>
  </si>
  <si>
    <t>645857048</t>
  </si>
  <si>
    <t>25</t>
  </si>
  <si>
    <t>721226511</t>
  </si>
  <si>
    <t>Zápachové uzávěrky podomítkové (Pe) s krycí deskou pro pračku a myčku DN 40</t>
  </si>
  <si>
    <t>750801939</t>
  </si>
  <si>
    <t>26</t>
  </si>
  <si>
    <t>721226521</t>
  </si>
  <si>
    <t>Zápachové uzávěrky nástěnné (PP) DN 40</t>
  </si>
  <si>
    <t>-1268555510</t>
  </si>
  <si>
    <t>27</t>
  </si>
  <si>
    <t>721233212</t>
  </si>
  <si>
    <t>Střešní vtoky (vpusti) polypropylenové (PP) pro pochůzné střechy s odtokem svislým DN 110</t>
  </si>
  <si>
    <t>-46086286</t>
  </si>
  <si>
    <t>28</t>
  </si>
  <si>
    <t>721273152</t>
  </si>
  <si>
    <t>Ventilační hlavice z polypropylenu (PP) DN 75</t>
  </si>
  <si>
    <t>-141065577</t>
  </si>
  <si>
    <t>29</t>
  </si>
  <si>
    <t>721273153</t>
  </si>
  <si>
    <t>Ventilační hlavice z polypropylenu (PP) DN 110</t>
  </si>
  <si>
    <t>-1995089124</t>
  </si>
  <si>
    <t>30</t>
  </si>
  <si>
    <t>721290111</t>
  </si>
  <si>
    <t>Zkouška těsnosti kanalizace v objektech vodou do DN 125</t>
  </si>
  <si>
    <t>-730399596</t>
  </si>
  <si>
    <t>31</t>
  </si>
  <si>
    <t>721290112</t>
  </si>
  <si>
    <t>Zkouška těsnosti kanalizace v objektech vodou DN 150 nebo DN 200</t>
  </si>
  <si>
    <t>-880205747</t>
  </si>
  <si>
    <t>998721102</t>
  </si>
  <si>
    <t>Přesun hmot pro vnitřní kanalizace stanovený z hmotnosti přesunovaného materiálu vodorovná dopravní vzdálenost do 50 m v objektech výšky přes 6 do 12 m</t>
  </si>
  <si>
    <t>-703818180</t>
  </si>
  <si>
    <t>722</t>
  </si>
  <si>
    <t>Zdravotechnika - vnitřní vodovod</t>
  </si>
  <si>
    <t>33</t>
  </si>
  <si>
    <t>722174002</t>
  </si>
  <si>
    <t>Potrubí z plastových trubek z polypropylenu PPR svařovaných polyfuzně PN 16 (SDR 7,4) D 20 x 2,8</t>
  </si>
  <si>
    <t>2024957138</t>
  </si>
  <si>
    <t>34</t>
  </si>
  <si>
    <t>722174003</t>
  </si>
  <si>
    <t>Potrubí z plastových trubek z polypropylenu PPR svařovaných polyfuzně PN 16 (SDR 7,4) D 25 x 3,5</t>
  </si>
  <si>
    <t>-924645664</t>
  </si>
  <si>
    <t>35</t>
  </si>
  <si>
    <t>722174004</t>
  </si>
  <si>
    <t>Potrubí z plastových trubek z polypropylenu PPR svařovaných polyfuzně PN 16 (SDR 7,4) D 32 x 4,4</t>
  </si>
  <si>
    <t>-1822492526</t>
  </si>
  <si>
    <t>36</t>
  </si>
  <si>
    <t>722174005</t>
  </si>
  <si>
    <t>Potrubí z plastových trubek z polypropylenu PPR svařovaných polyfuzně PN 16 (SDR 7,4) D 40 x 5,5</t>
  </si>
  <si>
    <t>1019865159</t>
  </si>
  <si>
    <t>37</t>
  </si>
  <si>
    <t>722174022</t>
  </si>
  <si>
    <t>Potrubí z plastových trubek z polypropylenu PPR svařovaných polyfuzně PN 20 (SDR 6) D 20 x 3,4</t>
  </si>
  <si>
    <t>1245884081</t>
  </si>
  <si>
    <t>38</t>
  </si>
  <si>
    <t>722174023</t>
  </si>
  <si>
    <t>Potrubí z plastových trubek z polypropylenu PPR svařovaných polyfuzně PN 20 (SDR 6) D 25 x 4,2</t>
  </si>
  <si>
    <t>-551174795</t>
  </si>
  <si>
    <t>39</t>
  </si>
  <si>
    <t>722174024</t>
  </si>
  <si>
    <t>Potrubí z plastových trubek z polypropylenu PPR svařovaných polyfuzně PN 20 (SDR 6) D 32 x 5,4</t>
  </si>
  <si>
    <t>655380091</t>
  </si>
  <si>
    <t>40</t>
  </si>
  <si>
    <t>722174025</t>
  </si>
  <si>
    <t>Potrubí z plastových trubek z polypropylenu PPR svařovaných polyfuzně PN 20 (SDR 6) D 40 x 6,7</t>
  </si>
  <si>
    <t>-919100844</t>
  </si>
  <si>
    <t>41</t>
  </si>
  <si>
    <t>722174026</t>
  </si>
  <si>
    <t>Potrubí z plastových trubek z polypropylenu PPR svařovaných polyfuzně PN 20 (SDR 6) D 50 x 8,3</t>
  </si>
  <si>
    <t>-333917608</t>
  </si>
  <si>
    <t>42</t>
  </si>
  <si>
    <t>722174027</t>
  </si>
  <si>
    <t>Potrubí z plastových trubek z polypropylenu PPR svařovaných polyfuzně PN 20 (SDR 6) D 63 x 10,5</t>
  </si>
  <si>
    <t>1425427848</t>
  </si>
  <si>
    <t>43</t>
  </si>
  <si>
    <t>722174028</t>
  </si>
  <si>
    <t>Potrubí z plastových trubek z polypropylenu PPR svařovaných polyfuzně PN 20 (SDR 6) D 75 x 12,5</t>
  </si>
  <si>
    <t>1394341798</t>
  </si>
  <si>
    <t>44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</si>
  <si>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</si>
  <si>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</si>
  <si>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1907686848</t>
  </si>
  <si>
    <t>45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</si>
  <si>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</si>
  <si>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</si>
  <si>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-830396290</t>
  </si>
  <si>
    <t>46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</si>
  <si>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</si>
  <si>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</si>
  <si>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75104875</t>
  </si>
  <si>
    <t>47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</si>
  <si>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</si>
  <si>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</si>
  <si>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-504540987</t>
  </si>
  <si>
    <t>48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</si>
  <si>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</si>
  <si>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</si>
  <si>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1475104136</t>
  </si>
  <si>
    <t>49</t>
  </si>
  <si>
    <t>722181233</t>
  </si>
  <si>
    <t>Ochrana potrubí termoizolačními trubicemi z pěnového polyetylenu PE přilepenými v příčných a podélných spojích, tloušťky izolace přes 9 do 13 mm, vnitřního průměru izolace DN přes 45 do 63 mm</t>
  </si>
  <si>
    <t>-1416631090</t>
  </si>
  <si>
    <t>50</t>
  </si>
  <si>
    <t>722181234</t>
  </si>
  <si>
    <t>Ochrana potrubí termoizolačními trubicemi z pěnového polyetylenu PE přilepenými v příčných a podélných spojích, tloušťky izolace přes 9 do 13 mm, vnitřního průměru izolace DN přes 63 do 89 mm</t>
  </si>
  <si>
    <t>-1245548718</t>
  </si>
  <si>
    <t>51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</si>
  <si>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</si>
  <si>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</si>
  <si>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-11708297</t>
  </si>
  <si>
    <t>52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</si>
  <si>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</si>
  <si>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</si>
  <si>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391778134</t>
  </si>
  <si>
    <t>53</t>
  </si>
  <si>
    <t>722182011</t>
  </si>
  <si>
    <t>Podpůrný žlab pro potrubí průměru D 20</t>
  </si>
  <si>
    <t>380848291</t>
  </si>
  <si>
    <t>54</t>
  </si>
  <si>
    <t>722182012</t>
  </si>
  <si>
    <t>Podpůrný žlab pro potrubí průměru D 25</t>
  </si>
  <si>
    <t>804846659</t>
  </si>
  <si>
    <t>55</t>
  </si>
  <si>
    <t>722182013</t>
  </si>
  <si>
    <t>Podpůrný žlab pro potrubí průměru D 32</t>
  </si>
  <si>
    <t>-90878729</t>
  </si>
  <si>
    <t>56</t>
  </si>
  <si>
    <t>722182014</t>
  </si>
  <si>
    <t>Podpůrný žlab pro potrubí průměru D 40</t>
  </si>
  <si>
    <t>1408041588</t>
  </si>
  <si>
    <t>57</t>
  </si>
  <si>
    <t>722182015</t>
  </si>
  <si>
    <t>Podpůrný žlab pro potrubí průměru D 50</t>
  </si>
  <si>
    <t>535350905</t>
  </si>
  <si>
    <t>58</t>
  </si>
  <si>
    <t>722182016</t>
  </si>
  <si>
    <t>Podpůrný žlab pro potrubí průměru D 63</t>
  </si>
  <si>
    <t>703511246</t>
  </si>
  <si>
    <t>59</t>
  </si>
  <si>
    <t>722182017</t>
  </si>
  <si>
    <t>Podpůrný žlab pro potrubí průměru D 75</t>
  </si>
  <si>
    <t>-330049680</t>
  </si>
  <si>
    <t>60</t>
  </si>
  <si>
    <t>722190401</t>
  </si>
  <si>
    <t>Zřízení přípojek na potrubí vyvedení a upevnění výpustek do DN 25</t>
  </si>
  <si>
    <t>904820359</t>
  </si>
  <si>
    <t>61</t>
  </si>
  <si>
    <t>722211124</t>
  </si>
  <si>
    <t>Armatury přírubové šoupátka třmenová s ručním kolem těsnící sedla nerez/nerez PN 6 do 200°C DN 80</t>
  </si>
  <si>
    <t>soubor</t>
  </si>
  <si>
    <t>-2016172480</t>
  </si>
  <si>
    <t>62</t>
  </si>
  <si>
    <t>722213114</t>
  </si>
  <si>
    <t>Armatury přírubové zpětné klapky samočinné PN 16 do 200°C (L 10 117 616) DN 80</t>
  </si>
  <si>
    <t>-1418968200</t>
  </si>
  <si>
    <t>63</t>
  </si>
  <si>
    <t>722220111</t>
  </si>
  <si>
    <t>Armatury s jedním závitem nástěnky pro výtokový ventil G 1/2"</t>
  </si>
  <si>
    <t>-850004284</t>
  </si>
  <si>
    <t>64</t>
  </si>
  <si>
    <t>722220121</t>
  </si>
  <si>
    <t>Armatury s jedním závitem nástěnky pro baterii G 1/2"</t>
  </si>
  <si>
    <t>pár</t>
  </si>
  <si>
    <t>565878343</t>
  </si>
  <si>
    <t>65</t>
  </si>
  <si>
    <t>722231075</t>
  </si>
  <si>
    <t>Armatury se dvěma závity ventily zpětné mosazné PN 10 do 110°C G 5/4"</t>
  </si>
  <si>
    <t>-1526124752</t>
  </si>
  <si>
    <t>66</t>
  </si>
  <si>
    <t>722231077</t>
  </si>
  <si>
    <t>Armatury se dvěma závity ventily zpětné mosazné PN 10 do 110°C G 2"</t>
  </si>
  <si>
    <t>1483982260</t>
  </si>
  <si>
    <t>67</t>
  </si>
  <si>
    <t>722231143</t>
  </si>
  <si>
    <t>Armatury se dvěma závity ventily pojistné rohové G 1"</t>
  </si>
  <si>
    <t>-4997073</t>
  </si>
  <si>
    <t>68</t>
  </si>
  <si>
    <t>722232043</t>
  </si>
  <si>
    <t>Armatury se dvěma závity kulové kohouty PN 42 do 185 °C přímé vnitřní závit G 1/2"</t>
  </si>
  <si>
    <t>-623441925</t>
  </si>
  <si>
    <t>69</t>
  </si>
  <si>
    <t>722232045</t>
  </si>
  <si>
    <t>Armatury se dvěma závity kulové kohouty PN 42 do 185 °C přímé vnitřní závit G 1"</t>
  </si>
  <si>
    <t>2013549672</t>
  </si>
  <si>
    <t>70</t>
  </si>
  <si>
    <t>722232046</t>
  </si>
  <si>
    <t>Armatury se dvěma závity kulové kohouty PN 42 do 185 °C přímé vnitřní závit G 5/4"</t>
  </si>
  <si>
    <t>-1171211382</t>
  </si>
  <si>
    <t>71</t>
  </si>
  <si>
    <t>722232048</t>
  </si>
  <si>
    <t>Armatury se dvěma závity kulové kohouty PN 42 do 185 °C přímé vnitřní závit G 2"</t>
  </si>
  <si>
    <t>-804106893</t>
  </si>
  <si>
    <t>72</t>
  </si>
  <si>
    <t>722232050</t>
  </si>
  <si>
    <t>Armatury se dvěma závity kulové kohouty PN 42 do 185 °C přímé vnitřní závit G 3"</t>
  </si>
  <si>
    <t>965242871</t>
  </si>
  <si>
    <t>73</t>
  </si>
  <si>
    <t>722232061</t>
  </si>
  <si>
    <t>Armatury se dvěma závity kulové kohouty PN 42 do 185 °C přímé vnitřní závit s vypouštěním G 1/2"</t>
  </si>
  <si>
    <t>-1038752521</t>
  </si>
  <si>
    <t>74</t>
  </si>
  <si>
    <t>722232062</t>
  </si>
  <si>
    <t>Armatury se dvěma závity kulové kohouty PN 42 do 185 °C přímé vnitřní závit s vypouštěním G 3/4"</t>
  </si>
  <si>
    <t>-2112351269</t>
  </si>
  <si>
    <t>75</t>
  </si>
  <si>
    <t>722232063</t>
  </si>
  <si>
    <t>Armatury se dvěma závity kulové kohouty PN 42 do 185 °C přímé vnitřní závit s vypouštěním G 1"</t>
  </si>
  <si>
    <t>-1937524495</t>
  </si>
  <si>
    <t>76</t>
  </si>
  <si>
    <t>722232064</t>
  </si>
  <si>
    <t>Armatury se dvěma závity kulové kohouty PN 42 do 185 °C přímé vnitřní závit s vypouštěním G 5/4"</t>
  </si>
  <si>
    <t>1248448428</t>
  </si>
  <si>
    <t>77</t>
  </si>
  <si>
    <t>722250133</t>
  </si>
  <si>
    <t>Požární příslušenství a armatury hydrantový systém s tvarově stálou hadicí celoplechový D 25 x 30 m</t>
  </si>
  <si>
    <t>-1043475405</t>
  </si>
  <si>
    <t>78</t>
  </si>
  <si>
    <t>722262211</t>
  </si>
  <si>
    <t>Vodoměry pro vodu do 40°C závitové horizontální jednovtokové suchoběžné G 1/2" x 80 mm Qn 1,5</t>
  </si>
  <si>
    <t>-2140017939</t>
  </si>
  <si>
    <t>79</t>
  </si>
  <si>
    <t>722263205</t>
  </si>
  <si>
    <t>Vodoměry pro vodu do 100°C závitové horizontální jednovtokové suchoběžné G 1/2"x 80 mm Qn 1,5</t>
  </si>
  <si>
    <t>-1709993172</t>
  </si>
  <si>
    <t>80</t>
  </si>
  <si>
    <t>722290226</t>
  </si>
  <si>
    <t>Zkoušky, proplach a desinfekce vodovodního potrubí zkoušky těsnosti vodovodního potrubí závitového do DN 50</t>
  </si>
  <si>
    <t>-1315795747</t>
  </si>
  <si>
    <t>81</t>
  </si>
  <si>
    <t>722290229</t>
  </si>
  <si>
    <t>Zkoušky, proplach a desinfekce vodovodního potrubí zkoušky těsnosti vodovodního potrubí závitového přes DN 50 do DN 100</t>
  </si>
  <si>
    <t>754287204</t>
  </si>
  <si>
    <t>82</t>
  </si>
  <si>
    <t>722290234</t>
  </si>
  <si>
    <t>Zkoušky, proplach a desinfekce vodovodního potrubí proplach a desinfekce vodovodního potrubí do DN 80</t>
  </si>
  <si>
    <t>759141311</t>
  </si>
  <si>
    <t>83</t>
  </si>
  <si>
    <t>998722102</t>
  </si>
  <si>
    <t>Přesun hmot pro vnitřní vodovod stanovený z hmotnosti přesunovaného materiálu vodorovná dopravní vzdálenost do 50 m v objektech výšky přes 6 do 12 m</t>
  </si>
  <si>
    <t>633439306</t>
  </si>
  <si>
    <t>723</t>
  </si>
  <si>
    <t>Zdravotechnika - vnitřní plynovod</t>
  </si>
  <si>
    <t>84</t>
  </si>
  <si>
    <t>723111203</t>
  </si>
  <si>
    <t>Potrubí z ocelových trubek závitových černých spojovaných svařováním, bezešvých běžných DN 20</t>
  </si>
  <si>
    <t>1036577337</t>
  </si>
  <si>
    <t>85</t>
  </si>
  <si>
    <t>723150312</t>
  </si>
  <si>
    <t>Potrubí z ocelových trubek hladkých černých spojovaných svařováním tvářených za tepla Ø 57/3,2</t>
  </si>
  <si>
    <t>448792232</t>
  </si>
  <si>
    <t>86</t>
  </si>
  <si>
    <t>723150369</t>
  </si>
  <si>
    <t>Potrubí z ocelových trubek hladkých chráničky Ø 89/3,6</t>
  </si>
  <si>
    <t>243658968</t>
  </si>
  <si>
    <t>87</t>
  </si>
  <si>
    <t>723160206</t>
  </si>
  <si>
    <t>Přípojky k plynoměrům spojované na závit bez ochozu G 6/4"</t>
  </si>
  <si>
    <t>-1061596774</t>
  </si>
  <si>
    <t>88</t>
  </si>
  <si>
    <t>723160336</t>
  </si>
  <si>
    <t>Přípojky k plynoměrům rozpěrky přípojek G 6/4"</t>
  </si>
  <si>
    <t>-1789920805</t>
  </si>
  <si>
    <t>89</t>
  </si>
  <si>
    <t>723190203</t>
  </si>
  <si>
    <t>Přípojky plynovodní ke strojům a zařízením z trubek ocelových závitových černých spojovaných na závit, bezešvých, běžných DN 20</t>
  </si>
  <si>
    <t>-1663352324</t>
  </si>
  <si>
    <t>90</t>
  </si>
  <si>
    <t>723190252</t>
  </si>
  <si>
    <t>Přípojky plynovodní ke strojům a zařízením z trubek vyvedení a upevnění plynovodních výpustek na potrubí DN 20</t>
  </si>
  <si>
    <t>1625215277</t>
  </si>
  <si>
    <t>91</t>
  </si>
  <si>
    <t>723214136</t>
  </si>
  <si>
    <t>Armatury přírubové plynové filtry těleso uhlíková ocel s čístícím víkem nebo vypouštěcí zátkou PN 16 do 300°C (D 71 118 616) DN 50</t>
  </si>
  <si>
    <t>-2011620062</t>
  </si>
  <si>
    <t>92</t>
  </si>
  <si>
    <t>723219102</t>
  </si>
  <si>
    <t>Armatury přírubové montáž armatur přírubových ostatních typů DN 50</t>
  </si>
  <si>
    <t>-835885298</t>
  </si>
  <si>
    <t>93</t>
  </si>
  <si>
    <t>4222160111</t>
  </si>
  <si>
    <t xml:space="preserve">BEZPEČNOSTNÍ úzávěr pro plyn ,PN16 - DN 50 ( např. BAP-NT-B-PN16-SOLO-R)  </t>
  </si>
  <si>
    <t>-2038482188</t>
  </si>
  <si>
    <t>94</t>
  </si>
  <si>
    <t>723231163</t>
  </si>
  <si>
    <t>Armatury se dvěma závity kohouty kulové PN 42 do 185°C plnoprůtokové vnitřní závit těžká řada G 3/4"</t>
  </si>
  <si>
    <t>-2080764815</t>
  </si>
  <si>
    <t>95</t>
  </si>
  <si>
    <t>723231167</t>
  </si>
  <si>
    <t>Armatury se dvěma závity kohouty kulové PN 42 do 185°C plnoprůtokové vnitřní závit těžká řada G 2"</t>
  </si>
  <si>
    <t>1776238063</t>
  </si>
  <si>
    <t>96</t>
  </si>
  <si>
    <t>723234313</t>
  </si>
  <si>
    <t xml:space="preserve">Armatury se dvěma závity středotlaké regulátory tlaku plynu jednostupňové pro zemní plyn, výkon do 50 m3/hod </t>
  </si>
  <si>
    <t>1990974870</t>
  </si>
  <si>
    <t>97</t>
  </si>
  <si>
    <t>998723103</t>
  </si>
  <si>
    <t>Přesun hmot pro vnitřní plynovod stanovený z hmotnosti přesunovaného materiálu vodorovná dopravní vzdálenost do 50 m v objektech výšky přes 12 do 24 m</t>
  </si>
  <si>
    <t>2123332561</t>
  </si>
  <si>
    <t>725</t>
  </si>
  <si>
    <t>Zdravotechnika - zařizovací předměty</t>
  </si>
  <si>
    <t>98</t>
  </si>
  <si>
    <t>725110811</t>
  </si>
  <si>
    <t>Demontáž klozetů splachovacích s nádrží nebo tlakovým splachovačem</t>
  </si>
  <si>
    <t>1630792728</t>
  </si>
  <si>
    <t>99</t>
  </si>
  <si>
    <t>725111132</t>
  </si>
  <si>
    <t>Zařízení záchodů splachovače nádržkové plastové nízkopoložené nebo vysokopoložené</t>
  </si>
  <si>
    <t>1885115150</t>
  </si>
  <si>
    <t>100</t>
  </si>
  <si>
    <t>725112022</t>
  </si>
  <si>
    <t>Zařízení záchodů klozety keramické závěsné na nosné stěny s hlubokým splachováním odpad vodorovný</t>
  </si>
  <si>
    <t>-1362927020</t>
  </si>
  <si>
    <t>101</t>
  </si>
  <si>
    <t>725210821</t>
  </si>
  <si>
    <t>Demontáž umyvadel bez výtokových armatur umyvadel</t>
  </si>
  <si>
    <t>-667902515</t>
  </si>
  <si>
    <t>102</t>
  </si>
  <si>
    <t>725211602</t>
  </si>
  <si>
    <t>Umyvadla keramická bílá bez výtokových armatur připevněná na stěnu šrouby bez sloupu nebo krytu na sifon, šířka umyvadla 550 mm</t>
  </si>
  <si>
    <t>-1539789549</t>
  </si>
  <si>
    <t>103</t>
  </si>
  <si>
    <t>725220841</t>
  </si>
  <si>
    <t>Demontáž van ocelových rohových</t>
  </si>
  <si>
    <t>845826498</t>
  </si>
  <si>
    <t>104</t>
  </si>
  <si>
    <t>725222113</t>
  </si>
  <si>
    <t>Vany bez výtokových armatur akrylátové se zápachovou uzávěrkou klasické 1500x700 mm</t>
  </si>
  <si>
    <t>1034587313</t>
  </si>
  <si>
    <t>105</t>
  </si>
  <si>
    <t>725240812</t>
  </si>
  <si>
    <t>Demontáž sprchových kabin a vaniček bez výtokových armatur vaniček</t>
  </si>
  <si>
    <t>-1195010517</t>
  </si>
  <si>
    <t>106</t>
  </si>
  <si>
    <t>725310823</t>
  </si>
  <si>
    <t>Demontáž dřezů jednodílných bez výtokových armatur vestavěných v kuchyňských sestavách</t>
  </si>
  <si>
    <t>761955520</t>
  </si>
  <si>
    <t>107</t>
  </si>
  <si>
    <t>725330820</t>
  </si>
  <si>
    <t>Demontáž výlevek bez výtokových armatur a bez nádrže a splachovacího potrubí diturvitových</t>
  </si>
  <si>
    <t>1806249495</t>
  </si>
  <si>
    <t>108</t>
  </si>
  <si>
    <t>725331111</t>
  </si>
  <si>
    <t>Výlevky bez výtokových armatur a splachovací nádrže keramické se sklopnou plastovou mřížkou 425 mm</t>
  </si>
  <si>
    <t>238914817</t>
  </si>
  <si>
    <t>109</t>
  </si>
  <si>
    <t>725813111</t>
  </si>
  <si>
    <t>Ventily rohové bez připojovací trubičky nebo flexi hadičky G 1/2"</t>
  </si>
  <si>
    <t>1938098328</t>
  </si>
  <si>
    <t>110</t>
  </si>
  <si>
    <t>725813112</t>
  </si>
  <si>
    <t>Ventily rohové bez připojovací trubičky nebo flexi hadičky pračkové G 3/4"</t>
  </si>
  <si>
    <t>474123250</t>
  </si>
  <si>
    <t>111</t>
  </si>
  <si>
    <t>725820801</t>
  </si>
  <si>
    <t>Demontáž baterií nástěnných do G 3/4</t>
  </si>
  <si>
    <t>1472729817</t>
  </si>
  <si>
    <t>112</t>
  </si>
  <si>
    <t>7258213121</t>
  </si>
  <si>
    <t xml:space="preserve">Baterie dřezové nástěnné pákové s otáčivým kulatým ústím a délkou ramínka 300 mm - pro výlevku </t>
  </si>
  <si>
    <t>-660825720</t>
  </si>
  <si>
    <t>113</t>
  </si>
  <si>
    <t>725821325</t>
  </si>
  <si>
    <t>Baterie dřezové stojánkové pákové s otáčivým ústím a délkou ramínka 220 mm</t>
  </si>
  <si>
    <t>-649372289</t>
  </si>
  <si>
    <t>114</t>
  </si>
  <si>
    <t>725822613</t>
  </si>
  <si>
    <t>Baterie umyvadlové stojánkové pákové s výpustí</t>
  </si>
  <si>
    <t>1839876772</t>
  </si>
  <si>
    <t>115</t>
  </si>
  <si>
    <t>725831313</t>
  </si>
  <si>
    <t>Baterie vanové nástěnné pákové s příslušenstvím a pohyblivým držákem</t>
  </si>
  <si>
    <t>1492792264</t>
  </si>
  <si>
    <t>116</t>
  </si>
  <si>
    <t>725840850</t>
  </si>
  <si>
    <t>Demontáž baterií sprchových diferenciálních do G 3/4 x 1</t>
  </si>
  <si>
    <t>-877940109</t>
  </si>
  <si>
    <t>117</t>
  </si>
  <si>
    <t>725860811</t>
  </si>
  <si>
    <t>Demontáž zápachových uzávěrek pro zařizovací předměty jednoduchých</t>
  </si>
  <si>
    <t>791096306</t>
  </si>
  <si>
    <t>118</t>
  </si>
  <si>
    <t>725861102</t>
  </si>
  <si>
    <t>Zápachové uzávěrky zařizovacích předmětů pro umyvadla DN 40</t>
  </si>
  <si>
    <t>1418725591</t>
  </si>
  <si>
    <t>119</t>
  </si>
  <si>
    <t>725862103</t>
  </si>
  <si>
    <t>Zápachové uzávěrky zařizovacích předmětů pro dřezy DN 40/50</t>
  </si>
  <si>
    <t>1279939653</t>
  </si>
  <si>
    <t>120</t>
  </si>
  <si>
    <t>725864311</t>
  </si>
  <si>
    <t>Zápachové uzávěrky zařizovacích předmětů pro koupací vany s kulovým kloubem na odtoku DN 40/50</t>
  </si>
  <si>
    <t>498741296</t>
  </si>
  <si>
    <t>121</t>
  </si>
  <si>
    <t>725980122</t>
  </si>
  <si>
    <t>Dvířka 15/20</t>
  </si>
  <si>
    <t>-1950860440</t>
  </si>
  <si>
    <t>122</t>
  </si>
  <si>
    <t>725980123</t>
  </si>
  <si>
    <t>Dvířka 30/30</t>
  </si>
  <si>
    <t>-1651388980</t>
  </si>
  <si>
    <t>123</t>
  </si>
  <si>
    <t>998725102</t>
  </si>
  <si>
    <t>Přesun hmot pro zařizovací předměty stanovený z hmotnosti přesunovaného materiálu vodorovná dopravní vzdálenost do 50 m v objektech výšky přes 6 do 12 m</t>
  </si>
  <si>
    <t>-1562068955</t>
  </si>
  <si>
    <t>726</t>
  </si>
  <si>
    <t>Zdravotechnika - předstěnové instalace</t>
  </si>
  <si>
    <t>124</t>
  </si>
  <si>
    <t>726111031</t>
  </si>
  <si>
    <t>Předstěnové instalační systémy pro zazdění do masivních zděných konstrukcí pro závěsné klozety ovládání zepředu, stavební výška 1080 mm</t>
  </si>
  <si>
    <t>-1155345091</t>
  </si>
  <si>
    <t>125</t>
  </si>
  <si>
    <t>726191001</t>
  </si>
  <si>
    <t>Ostatní příslušenství instalačních systémů zvukoizolační souprava pro WC a bidet</t>
  </si>
  <si>
    <t>1771376759</t>
  </si>
  <si>
    <t>126</t>
  </si>
  <si>
    <t>726191002</t>
  </si>
  <si>
    <t>Ostatní příslušenství instalačních systémů souprava pro předstěnovou montáž</t>
  </si>
  <si>
    <t>-1791810060</t>
  </si>
  <si>
    <t>127</t>
  </si>
  <si>
    <t>998726112</t>
  </si>
  <si>
    <t>Přesun hmot pro instalační prefabrikáty stanovený z hmotnosti přesunovaného materiálu vodorovná dopravní vzdálenost do 50 m v objektech výšky přes 6 m do 12 m</t>
  </si>
  <si>
    <t>-772472352</t>
  </si>
  <si>
    <t>727</t>
  </si>
  <si>
    <t>Zdravotechnika - požární ochrana</t>
  </si>
  <si>
    <t>128</t>
  </si>
  <si>
    <t>727111122</t>
  </si>
  <si>
    <t>Protipožární trubní ucpávky předizolované kovové potrubí prostup stěnou tloušťky 100 mm požární odolnost EI 90 D 25</t>
  </si>
  <si>
    <t>-1400266345</t>
  </si>
  <si>
    <t>129</t>
  </si>
  <si>
    <t>727111123</t>
  </si>
  <si>
    <t>Protipožární trubní ucpávky předizolované kovové potrubí prostup stěnou tloušťky 100 mm požární odolnost EI 90 D 33</t>
  </si>
  <si>
    <t>-1047809313</t>
  </si>
  <si>
    <t>130</t>
  </si>
  <si>
    <t>727111124</t>
  </si>
  <si>
    <t>Protipožární trubní ucpávky předizolované kovové potrubí prostup stěnou tloušťky 100 mm požární odolnost EI 90 D 50</t>
  </si>
  <si>
    <t>1099736803</t>
  </si>
  <si>
    <t>131</t>
  </si>
  <si>
    <t>727121105</t>
  </si>
  <si>
    <t>Protipožární ochranné manžety z jedné strany dělící konstrukce požární odolnost EI 90 D 75</t>
  </si>
  <si>
    <t>1495720085</t>
  </si>
  <si>
    <t>132</t>
  </si>
  <si>
    <t>727121107</t>
  </si>
  <si>
    <t>Protipožární ochranné manžety z jedné strany dělící konstrukce požární odolnost EI 90 D 110</t>
  </si>
  <si>
    <t>-2080954725</t>
  </si>
  <si>
    <t>732</t>
  </si>
  <si>
    <t>Ústřední vytápění - strojovny</t>
  </si>
  <si>
    <t>133</t>
  </si>
  <si>
    <t>732331135</t>
  </si>
  <si>
    <t>Nádoby expanzní tlakové pro akumulační ohřev teplé vody s membránou bez pojistného ventilu se závitovým připojením PN 1,0 o objemu 33 l</t>
  </si>
  <si>
    <t>1344738087</t>
  </si>
  <si>
    <t>734</t>
  </si>
  <si>
    <t>Ústřední vytápění - armatury</t>
  </si>
  <si>
    <t>134</t>
  </si>
  <si>
    <t>734291124</t>
  </si>
  <si>
    <t>Ostatní armatury kohouty plnicí a vypouštěcí PN 10 do 90°C G 3/4</t>
  </si>
  <si>
    <t>-1725699065</t>
  </si>
  <si>
    <t>Práce a dodávky M</t>
  </si>
  <si>
    <t>23-M</t>
  </si>
  <si>
    <t>Montáže potrubí</t>
  </si>
  <si>
    <t>135</t>
  </si>
  <si>
    <t>230230016</t>
  </si>
  <si>
    <t>Tlakové zkoušky hlavní vzduchem 0,6 MPa DN 50</t>
  </si>
  <si>
    <t>-811642270</t>
  </si>
  <si>
    <t>HZS</t>
  </si>
  <si>
    <t>Hodinové zúčtovací sazby</t>
  </si>
  <si>
    <t>136</t>
  </si>
  <si>
    <t>HZS2212</t>
  </si>
  <si>
    <t xml:space="preserve">Hodinové zúčtovací sazby profesí PSV provádění stavebních instalací instalatér odborný- Nepředvídané práce </t>
  </si>
  <si>
    <t>hod</t>
  </si>
  <si>
    <t>512</t>
  </si>
  <si>
    <t>2115072208</t>
  </si>
  <si>
    <t>137</t>
  </si>
  <si>
    <t>HZS2492</t>
  </si>
  <si>
    <t xml:space="preserve">Hodinové zúčtovací sazby profesí PSV zednické výpomoci a pomocné práce PSV pomocný dělník PSV - Demontáže </t>
  </si>
  <si>
    <t>-291216352</t>
  </si>
  <si>
    <t>138</t>
  </si>
  <si>
    <t>HZS42122</t>
  </si>
  <si>
    <t xml:space="preserve">Hodinové zúčtovací sazby ostatních profesí revizní a kontrolní činnost revizní technik specialista-Revize požárních hydrantů </t>
  </si>
  <si>
    <t>1600223494</t>
  </si>
  <si>
    <t>139</t>
  </si>
  <si>
    <t>HZS42124</t>
  </si>
  <si>
    <t xml:space="preserve">Hodinové zúčtovací sazby ostatních profesí revizní a kontrolní činnost revizní technik specialista - Revize plynoinstalace </t>
  </si>
  <si>
    <t>-830710998</t>
  </si>
  <si>
    <t>140</t>
  </si>
  <si>
    <t>HZS42323</t>
  </si>
  <si>
    <t xml:space="preserve">Hodinové zúčtovací sazby ostatních profesí revizní a kontrolní činnost technik odborný - Bakteriologické zkoušky </t>
  </si>
  <si>
    <t>-1471373161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</si>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</sst>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200108/01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Nový Jičín, Bytový dům K Archivu 1993/2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Nový Jičín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5. 11. 2020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51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>TPS Projekce Jerakasová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52</v>
      </c>
      <c r="D52" s="86"/>
      <c r="E52" s="86"/>
      <c r="F52" s="86"/>
      <c r="G52" s="86"/>
      <c r="H52" s="87"/>
      <c r="I52" s="88" t="s">
        <v>53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54</v>
      </c>
      <c r="AH52" s="86"/>
      <c r="AI52" s="86"/>
      <c r="AJ52" s="86"/>
      <c r="AK52" s="86"/>
      <c r="AL52" s="86"/>
      <c r="AM52" s="86"/>
      <c r="AN52" s="88" t="s">
        <v>55</v>
      </c>
      <c r="AO52" s="86"/>
      <c r="AP52" s="86"/>
      <c r="AQ52" s="90" t="s">
        <v>56</v>
      </c>
      <c r="AR52" s="43"/>
      <c r="AS52" s="91" t="s">
        <v>57</v>
      </c>
      <c r="AT52" s="92" t="s">
        <v>58</v>
      </c>
      <c r="AU52" s="92" t="s">
        <v>59</v>
      </c>
      <c r="AV52" s="92" t="s">
        <v>60</v>
      </c>
      <c r="AW52" s="92" t="s">
        <v>61</v>
      </c>
      <c r="AX52" s="92" t="s">
        <v>62</v>
      </c>
      <c r="AY52" s="92" t="s">
        <v>63</v>
      </c>
      <c r="AZ52" s="92" t="s">
        <v>64</v>
      </c>
      <c r="BA52" s="92" t="s">
        <v>65</v>
      </c>
      <c r="BB52" s="92" t="s">
        <v>66</v>
      </c>
      <c r="BC52" s="92" t="s">
        <v>67</v>
      </c>
      <c r="BD52" s="93" t="s">
        <v>68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70</v>
      </c>
      <c r="BT54" s="108" t="s">
        <v>71</v>
      </c>
      <c r="BU54" s="109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1" s="7" customFormat="1" ht="16.5" customHeight="1">
      <c r="A55" s="110" t="s">
        <v>75</v>
      </c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01 - D.1.4-TPS zdravot...'!J30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78</v>
      </c>
      <c r="AR55" s="117"/>
      <c r="AS55" s="118">
        <v>0</v>
      </c>
      <c r="AT55" s="119">
        <f>ROUND(SUM(AV55:AW55),2)</f>
        <v>0</v>
      </c>
      <c r="AU55" s="120">
        <f>'SO 01 - D.1.4-TPS zdravot...'!P92</f>
        <v>0</v>
      </c>
      <c r="AV55" s="119">
        <f>'SO 01 - D.1.4-TPS zdravot...'!J33</f>
        <v>0</v>
      </c>
      <c r="AW55" s="119">
        <f>'SO 01 - D.1.4-TPS zdravot...'!J34</f>
        <v>0</v>
      </c>
      <c r="AX55" s="119">
        <f>'SO 01 - D.1.4-TPS zdravot...'!J35</f>
        <v>0</v>
      </c>
      <c r="AY55" s="119">
        <f>'SO 01 - D.1.4-TPS zdravot...'!J36</f>
        <v>0</v>
      </c>
      <c r="AZ55" s="119">
        <f>'SO 01 - D.1.4-TPS zdravot...'!F33</f>
        <v>0</v>
      </c>
      <c r="BA55" s="119">
        <f>'SO 01 - D.1.4-TPS zdravot...'!F34</f>
        <v>0</v>
      </c>
      <c r="BB55" s="119">
        <f>'SO 01 - D.1.4-TPS zdravot...'!F35</f>
        <v>0</v>
      </c>
      <c r="BC55" s="119">
        <f>'SO 01 - D.1.4-TPS zdravot...'!F36</f>
        <v>0</v>
      </c>
      <c r="BD55" s="121">
        <f>'SO 01 - D.1.4-TPS zdravot...'!F37</f>
        <v>0</v>
      </c>
      <c r="BE55" s="7"/>
      <c r="BT55" s="122" t="s">
        <v>79</v>
      </c>
      <c r="BV55" s="122" t="s">
        <v>73</v>
      </c>
      <c r="BW55" s="122" t="s">
        <v>80</v>
      </c>
      <c r="BX55" s="122" t="s">
        <v>5</v>
      </c>
      <c r="CL55" s="122" t="s">
        <v>19</v>
      </c>
      <c r="CM55" s="122" t="s">
        <v>79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D.1.4-TPS zdravo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80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9"/>
      <c r="AT3" s="16" t="s">
        <v>79</v>
      </c>
    </row>
    <row r="4" spans="2:46" s="1" customFormat="1" ht="24.95" customHeight="1">
      <c r="B4" s="19"/>
      <c r="D4" s="125" t="s">
        <v>81</v>
      </c>
      <c r="L4" s="19"/>
      <c r="M4" s="12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27" t="s">
        <v>16</v>
      </c>
      <c r="L6" s="19"/>
    </row>
    <row r="7" spans="2:12" s="1" customFormat="1" ht="16.5" customHeight="1">
      <c r="B7" s="19"/>
      <c r="E7" s="128" t="str">
        <f>'Rekapitulace stavby'!K6</f>
        <v>Nový Jičín, Bytový dům K Archivu 1993/2</v>
      </c>
      <c r="F7" s="127"/>
      <c r="G7" s="127"/>
      <c r="H7" s="127"/>
      <c r="L7" s="19"/>
    </row>
    <row r="8" spans="1:31" s="2" customFormat="1" ht="12" customHeight="1">
      <c r="A8" s="37"/>
      <c r="B8" s="43"/>
      <c r="C8" s="37"/>
      <c r="D8" s="127" t="s">
        <v>82</v>
      </c>
      <c r="E8" s="37"/>
      <c r="F8" s="37"/>
      <c r="G8" s="37"/>
      <c r="H8" s="37"/>
      <c r="I8" s="37"/>
      <c r="J8" s="37"/>
      <c r="K8" s="37"/>
      <c r="L8" s="12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0" t="s">
        <v>83</v>
      </c>
      <c r="F9" s="37"/>
      <c r="G9" s="37"/>
      <c r="H9" s="37"/>
      <c r="I9" s="37"/>
      <c r="J9" s="37"/>
      <c r="K9" s="37"/>
      <c r="L9" s="12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2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7" t="s">
        <v>18</v>
      </c>
      <c r="E11" s="37"/>
      <c r="F11" s="131" t="s">
        <v>19</v>
      </c>
      <c r="G11" s="37"/>
      <c r="H11" s="37"/>
      <c r="I11" s="127" t="s">
        <v>20</v>
      </c>
      <c r="J11" s="131" t="s">
        <v>19</v>
      </c>
      <c r="K11" s="37"/>
      <c r="L11" s="12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7" t="s">
        <v>21</v>
      </c>
      <c r="E12" s="37"/>
      <c r="F12" s="131" t="s">
        <v>22</v>
      </c>
      <c r="G12" s="37"/>
      <c r="H12" s="37"/>
      <c r="I12" s="127" t="s">
        <v>23</v>
      </c>
      <c r="J12" s="132" t="str">
        <f>'Rekapitulace stavby'!AN8</f>
        <v>5. 11. 2020</v>
      </c>
      <c r="K12" s="37"/>
      <c r="L12" s="12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2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7" t="s">
        <v>25</v>
      </c>
      <c r="E14" s="37"/>
      <c r="F14" s="37"/>
      <c r="G14" s="37"/>
      <c r="H14" s="37"/>
      <c r="I14" s="127" t="s">
        <v>26</v>
      </c>
      <c r="J14" s="131" t="str">
        <f>IF('Rekapitulace stavby'!AN10="","",'Rekapitulace stavby'!AN10)</f>
        <v/>
      </c>
      <c r="K14" s="37"/>
      <c r="L14" s="12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1" t="str">
        <f>IF('Rekapitulace stavby'!E11="","",'Rekapitulace stavby'!E11)</f>
        <v xml:space="preserve"> </v>
      </c>
      <c r="F15" s="37"/>
      <c r="G15" s="37"/>
      <c r="H15" s="37"/>
      <c r="I15" s="127" t="s">
        <v>28</v>
      </c>
      <c r="J15" s="131" t="str">
        <f>IF('Rekapitulace stavby'!AN11="","",'Rekapitulace stavby'!AN11)</f>
        <v/>
      </c>
      <c r="K15" s="37"/>
      <c r="L15" s="12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2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7" t="s">
        <v>29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1"/>
      <c r="G18" s="131"/>
      <c r="H18" s="131"/>
      <c r="I18" s="127" t="s">
        <v>28</v>
      </c>
      <c r="J18" s="32" t="str">
        <f>'Rekapitulace stavby'!AN14</f>
        <v>Vyplň údaj</v>
      </c>
      <c r="K18" s="37"/>
      <c r="L18" s="12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2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7" t="s">
        <v>31</v>
      </c>
      <c r="E20" s="37"/>
      <c r="F20" s="37"/>
      <c r="G20" s="37"/>
      <c r="H20" s="37"/>
      <c r="I20" s="127" t="s">
        <v>26</v>
      </c>
      <c r="J20" s="131" t="str">
        <f>IF('Rekapitulace stavby'!AN16="","",'Rekapitulace stavby'!AN16)</f>
        <v/>
      </c>
      <c r="K20" s="37"/>
      <c r="L20" s="12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1" t="str">
        <f>IF('Rekapitulace stavby'!E17="","",'Rekapitulace stavby'!E17)</f>
        <v xml:space="preserve"> </v>
      </c>
      <c r="F21" s="37"/>
      <c r="G21" s="37"/>
      <c r="H21" s="37"/>
      <c r="I21" s="127" t="s">
        <v>28</v>
      </c>
      <c r="J21" s="131" t="str">
        <f>IF('Rekapitulace stavby'!AN17="","",'Rekapitulace stavby'!AN17)</f>
        <v/>
      </c>
      <c r="K21" s="37"/>
      <c r="L21" s="12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2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7" t="s">
        <v>33</v>
      </c>
      <c r="E23" s="37"/>
      <c r="F23" s="37"/>
      <c r="G23" s="37"/>
      <c r="H23" s="37"/>
      <c r="I23" s="127" t="s">
        <v>26</v>
      </c>
      <c r="J23" s="131" t="s">
        <v>19</v>
      </c>
      <c r="K23" s="37"/>
      <c r="L23" s="12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1" t="s">
        <v>34</v>
      </c>
      <c r="F24" s="37"/>
      <c r="G24" s="37"/>
      <c r="H24" s="37"/>
      <c r="I24" s="127" t="s">
        <v>28</v>
      </c>
      <c r="J24" s="131" t="s">
        <v>19</v>
      </c>
      <c r="K24" s="37"/>
      <c r="L24" s="12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2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7" t="s">
        <v>35</v>
      </c>
      <c r="E26" s="37"/>
      <c r="F26" s="37"/>
      <c r="G26" s="37"/>
      <c r="H26" s="37"/>
      <c r="I26" s="37"/>
      <c r="J26" s="37"/>
      <c r="K26" s="37"/>
      <c r="L26" s="12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3"/>
      <c r="B27" s="134"/>
      <c r="C27" s="133"/>
      <c r="D27" s="133"/>
      <c r="E27" s="135" t="s">
        <v>19</v>
      </c>
      <c r="F27" s="135"/>
      <c r="G27" s="135"/>
      <c r="H27" s="135"/>
      <c r="I27" s="133"/>
      <c r="J27" s="133"/>
      <c r="K27" s="133"/>
      <c r="L27" s="136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2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7"/>
      <c r="E29" s="137"/>
      <c r="F29" s="137"/>
      <c r="G29" s="137"/>
      <c r="H29" s="137"/>
      <c r="I29" s="137"/>
      <c r="J29" s="137"/>
      <c r="K29" s="137"/>
      <c r="L29" s="12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38" t="s">
        <v>37</v>
      </c>
      <c r="E30" s="37"/>
      <c r="F30" s="37"/>
      <c r="G30" s="37"/>
      <c r="H30" s="37"/>
      <c r="I30" s="37"/>
      <c r="J30" s="139">
        <f>ROUND(J92,2)</f>
        <v>0</v>
      </c>
      <c r="K30" s="37"/>
      <c r="L30" s="12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37"/>
      <c r="E31" s="137"/>
      <c r="F31" s="137"/>
      <c r="G31" s="137"/>
      <c r="H31" s="137"/>
      <c r="I31" s="137"/>
      <c r="J31" s="137"/>
      <c r="K31" s="137"/>
      <c r="L31" s="12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0" t="s">
        <v>39</v>
      </c>
      <c r="G32" s="37"/>
      <c r="H32" s="37"/>
      <c r="I32" s="140" t="s">
        <v>38</v>
      </c>
      <c r="J32" s="140" t="s">
        <v>40</v>
      </c>
      <c r="K32" s="37"/>
      <c r="L32" s="12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1" t="s">
        <v>41</v>
      </c>
      <c r="E33" s="127" t="s">
        <v>42</v>
      </c>
      <c r="F33" s="142">
        <f>ROUND((SUM(BE92:BE251)),2)</f>
        <v>0</v>
      </c>
      <c r="G33" s="37"/>
      <c r="H33" s="37"/>
      <c r="I33" s="143">
        <v>0.21</v>
      </c>
      <c r="J33" s="142">
        <f>ROUND(((SUM(BE92:BE251))*I33),2)</f>
        <v>0</v>
      </c>
      <c r="K33" s="37"/>
      <c r="L33" s="12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27" t="s">
        <v>43</v>
      </c>
      <c r="F34" s="142">
        <f>ROUND((SUM(BF92:BF251)),2)</f>
        <v>0</v>
      </c>
      <c r="G34" s="37"/>
      <c r="H34" s="37"/>
      <c r="I34" s="143">
        <v>0.15</v>
      </c>
      <c r="J34" s="142">
        <f>ROUND(((SUM(BF92:BF251))*I34),2)</f>
        <v>0</v>
      </c>
      <c r="K34" s="37"/>
      <c r="L34" s="12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7" t="s">
        <v>44</v>
      </c>
      <c r="F35" s="142">
        <f>ROUND((SUM(BG92:BG251)),2)</f>
        <v>0</v>
      </c>
      <c r="G35" s="37"/>
      <c r="H35" s="37"/>
      <c r="I35" s="143">
        <v>0.21</v>
      </c>
      <c r="J35" s="142">
        <f>0</f>
        <v>0</v>
      </c>
      <c r="K35" s="37"/>
      <c r="L35" s="12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27" t="s">
        <v>45</v>
      </c>
      <c r="F36" s="142">
        <f>ROUND((SUM(BH92:BH251)),2)</f>
        <v>0</v>
      </c>
      <c r="G36" s="37"/>
      <c r="H36" s="37"/>
      <c r="I36" s="143">
        <v>0.15</v>
      </c>
      <c r="J36" s="142">
        <f>0</f>
        <v>0</v>
      </c>
      <c r="K36" s="37"/>
      <c r="L36" s="12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7" t="s">
        <v>46</v>
      </c>
      <c r="F37" s="142">
        <f>ROUND((SUM(BI92:BI251)),2)</f>
        <v>0</v>
      </c>
      <c r="G37" s="37"/>
      <c r="H37" s="37"/>
      <c r="I37" s="143">
        <v>0</v>
      </c>
      <c r="J37" s="142">
        <f>0</f>
        <v>0</v>
      </c>
      <c r="K37" s="37"/>
      <c r="L37" s="12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2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6"/>
      <c r="J39" s="149">
        <f>SUM(J30:J37)</f>
        <v>0</v>
      </c>
      <c r="K39" s="150"/>
      <c r="L39" s="12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2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2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84</v>
      </c>
      <c r="D45" s="39"/>
      <c r="E45" s="39"/>
      <c r="F45" s="39"/>
      <c r="G45" s="39"/>
      <c r="H45" s="39"/>
      <c r="I45" s="39"/>
      <c r="J45" s="39"/>
      <c r="K45" s="39"/>
      <c r="L45" s="12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2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2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5" t="str">
        <f>E7</f>
        <v>Nový Jičín, Bytový dům K Archivu 1993/2</v>
      </c>
      <c r="F48" s="31"/>
      <c r="G48" s="31"/>
      <c r="H48" s="31"/>
      <c r="I48" s="39"/>
      <c r="J48" s="39"/>
      <c r="K48" s="39"/>
      <c r="L48" s="12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82</v>
      </c>
      <c r="D49" s="39"/>
      <c r="E49" s="39"/>
      <c r="F49" s="39"/>
      <c r="G49" s="39"/>
      <c r="H49" s="39"/>
      <c r="I49" s="39"/>
      <c r="J49" s="39"/>
      <c r="K49" s="39"/>
      <c r="L49" s="12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01 - D.1.4-TPS zdravotechnické instalace</v>
      </c>
      <c r="F50" s="39"/>
      <c r="G50" s="39"/>
      <c r="H50" s="39"/>
      <c r="I50" s="39"/>
      <c r="J50" s="39"/>
      <c r="K50" s="39"/>
      <c r="L50" s="12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2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Nový Jičín</v>
      </c>
      <c r="G52" s="39"/>
      <c r="H52" s="39"/>
      <c r="I52" s="31" t="s">
        <v>23</v>
      </c>
      <c r="J52" s="71" t="str">
        <f>IF(J12="","",J12)</f>
        <v>5. 11. 2020</v>
      </c>
      <c r="K52" s="39"/>
      <c r="L52" s="12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2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2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>TPS Projekce Jerakasová</v>
      </c>
      <c r="K55" s="39"/>
      <c r="L55" s="12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2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56" t="s">
        <v>85</v>
      </c>
      <c r="D57" s="157"/>
      <c r="E57" s="157"/>
      <c r="F57" s="157"/>
      <c r="G57" s="157"/>
      <c r="H57" s="157"/>
      <c r="I57" s="157"/>
      <c r="J57" s="158" t="s">
        <v>86</v>
      </c>
      <c r="K57" s="157"/>
      <c r="L57" s="12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9" t="s">
        <v>69</v>
      </c>
      <c r="D59" s="39"/>
      <c r="E59" s="39"/>
      <c r="F59" s="39"/>
      <c r="G59" s="39"/>
      <c r="H59" s="39"/>
      <c r="I59" s="39"/>
      <c r="J59" s="101">
        <f>J92</f>
        <v>0</v>
      </c>
      <c r="K59" s="39"/>
      <c r="L59" s="12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87</v>
      </c>
    </row>
    <row r="60" spans="1:31" s="9" customFormat="1" ht="24.95" customHeight="1">
      <c r="A60" s="9"/>
      <c r="B60" s="160"/>
      <c r="C60" s="161"/>
      <c r="D60" s="162" t="s">
        <v>88</v>
      </c>
      <c r="E60" s="163"/>
      <c r="F60" s="163"/>
      <c r="G60" s="163"/>
      <c r="H60" s="163"/>
      <c r="I60" s="163"/>
      <c r="J60" s="164">
        <f>J93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6"/>
      <c r="C61" s="167"/>
      <c r="D61" s="168" t="s">
        <v>89</v>
      </c>
      <c r="E61" s="169"/>
      <c r="F61" s="169"/>
      <c r="G61" s="169"/>
      <c r="H61" s="169"/>
      <c r="I61" s="169"/>
      <c r="J61" s="170">
        <f>J94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90</v>
      </c>
      <c r="E62" s="169"/>
      <c r="F62" s="169"/>
      <c r="G62" s="169"/>
      <c r="H62" s="169"/>
      <c r="I62" s="169"/>
      <c r="J62" s="170">
        <f>J110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6"/>
      <c r="C63" s="167"/>
      <c r="D63" s="168" t="s">
        <v>91</v>
      </c>
      <c r="E63" s="169"/>
      <c r="F63" s="169"/>
      <c r="G63" s="169"/>
      <c r="H63" s="169"/>
      <c r="I63" s="169"/>
      <c r="J63" s="170">
        <f>J134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92</v>
      </c>
      <c r="E64" s="169"/>
      <c r="F64" s="169"/>
      <c r="G64" s="169"/>
      <c r="H64" s="169"/>
      <c r="I64" s="169"/>
      <c r="J64" s="170">
        <f>J186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93</v>
      </c>
      <c r="E65" s="169"/>
      <c r="F65" s="169"/>
      <c r="G65" s="169"/>
      <c r="H65" s="169"/>
      <c r="I65" s="169"/>
      <c r="J65" s="170">
        <f>J201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94</v>
      </c>
      <c r="E66" s="169"/>
      <c r="F66" s="169"/>
      <c r="G66" s="169"/>
      <c r="H66" s="169"/>
      <c r="I66" s="169"/>
      <c r="J66" s="170">
        <f>J228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6"/>
      <c r="C67" s="167"/>
      <c r="D67" s="168" t="s">
        <v>95</v>
      </c>
      <c r="E67" s="169"/>
      <c r="F67" s="169"/>
      <c r="G67" s="169"/>
      <c r="H67" s="169"/>
      <c r="I67" s="169"/>
      <c r="J67" s="170">
        <f>J233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6"/>
      <c r="C68" s="167"/>
      <c r="D68" s="168" t="s">
        <v>96</v>
      </c>
      <c r="E68" s="169"/>
      <c r="F68" s="169"/>
      <c r="G68" s="169"/>
      <c r="H68" s="169"/>
      <c r="I68" s="169"/>
      <c r="J68" s="170">
        <f>J239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6"/>
      <c r="C69" s="167"/>
      <c r="D69" s="168" t="s">
        <v>97</v>
      </c>
      <c r="E69" s="169"/>
      <c r="F69" s="169"/>
      <c r="G69" s="169"/>
      <c r="H69" s="169"/>
      <c r="I69" s="169"/>
      <c r="J69" s="170">
        <f>J241</f>
        <v>0</v>
      </c>
      <c r="K69" s="167"/>
      <c r="L69" s="17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0"/>
      <c r="C70" s="161"/>
      <c r="D70" s="162" t="s">
        <v>98</v>
      </c>
      <c r="E70" s="163"/>
      <c r="F70" s="163"/>
      <c r="G70" s="163"/>
      <c r="H70" s="163"/>
      <c r="I70" s="163"/>
      <c r="J70" s="164">
        <f>J243</f>
        <v>0</v>
      </c>
      <c r="K70" s="161"/>
      <c r="L70" s="16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66"/>
      <c r="C71" s="167"/>
      <c r="D71" s="168" t="s">
        <v>99</v>
      </c>
      <c r="E71" s="169"/>
      <c r="F71" s="169"/>
      <c r="G71" s="169"/>
      <c r="H71" s="169"/>
      <c r="I71" s="169"/>
      <c r="J71" s="170">
        <f>J244</f>
        <v>0</v>
      </c>
      <c r="K71" s="167"/>
      <c r="L71" s="17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0"/>
      <c r="C72" s="161"/>
      <c r="D72" s="162" t="s">
        <v>100</v>
      </c>
      <c r="E72" s="163"/>
      <c r="F72" s="163"/>
      <c r="G72" s="163"/>
      <c r="H72" s="163"/>
      <c r="I72" s="163"/>
      <c r="J72" s="164">
        <f>J246</f>
        <v>0</v>
      </c>
      <c r="K72" s="161"/>
      <c r="L72" s="16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2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2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2" t="s">
        <v>101</v>
      </c>
      <c r="D79" s="39"/>
      <c r="E79" s="39"/>
      <c r="F79" s="39"/>
      <c r="G79" s="39"/>
      <c r="H79" s="39"/>
      <c r="I79" s="39"/>
      <c r="J79" s="39"/>
      <c r="K79" s="39"/>
      <c r="L79" s="12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2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16</v>
      </c>
      <c r="D81" s="39"/>
      <c r="E81" s="39"/>
      <c r="F81" s="39"/>
      <c r="G81" s="39"/>
      <c r="H81" s="39"/>
      <c r="I81" s="39"/>
      <c r="J81" s="39"/>
      <c r="K81" s="39"/>
      <c r="L81" s="12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155" t="str">
        <f>E7</f>
        <v>Nový Jičín, Bytový dům K Archivu 1993/2</v>
      </c>
      <c r="F82" s="31"/>
      <c r="G82" s="31"/>
      <c r="H82" s="31"/>
      <c r="I82" s="39"/>
      <c r="J82" s="39"/>
      <c r="K82" s="39"/>
      <c r="L82" s="12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82</v>
      </c>
      <c r="D83" s="39"/>
      <c r="E83" s="39"/>
      <c r="F83" s="39"/>
      <c r="G83" s="39"/>
      <c r="H83" s="39"/>
      <c r="I83" s="39"/>
      <c r="J83" s="39"/>
      <c r="K83" s="39"/>
      <c r="L83" s="12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68" t="str">
        <f>E9</f>
        <v>SO 01 - D.1.4-TPS zdravotechnické instalace</v>
      </c>
      <c r="F84" s="39"/>
      <c r="G84" s="39"/>
      <c r="H84" s="39"/>
      <c r="I84" s="39"/>
      <c r="J84" s="39"/>
      <c r="K84" s="39"/>
      <c r="L84" s="12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2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21</v>
      </c>
      <c r="D86" s="39"/>
      <c r="E86" s="39"/>
      <c r="F86" s="26" t="str">
        <f>F12</f>
        <v>Nový Jičín</v>
      </c>
      <c r="G86" s="39"/>
      <c r="H86" s="39"/>
      <c r="I86" s="31" t="s">
        <v>23</v>
      </c>
      <c r="J86" s="71" t="str">
        <f>IF(J12="","",J12)</f>
        <v>5. 11. 2020</v>
      </c>
      <c r="K86" s="39"/>
      <c r="L86" s="12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2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15" customHeight="1">
      <c r="A88" s="37"/>
      <c r="B88" s="38"/>
      <c r="C88" s="31" t="s">
        <v>25</v>
      </c>
      <c r="D88" s="39"/>
      <c r="E88" s="39"/>
      <c r="F88" s="26" t="str">
        <f>E15</f>
        <v xml:space="preserve"> </v>
      </c>
      <c r="G88" s="39"/>
      <c r="H88" s="39"/>
      <c r="I88" s="31" t="s">
        <v>31</v>
      </c>
      <c r="J88" s="35" t="str">
        <f>E21</f>
        <v xml:space="preserve"> </v>
      </c>
      <c r="K88" s="39"/>
      <c r="L88" s="12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5.65" customHeight="1">
      <c r="A89" s="37"/>
      <c r="B89" s="38"/>
      <c r="C89" s="31" t="s">
        <v>29</v>
      </c>
      <c r="D89" s="39"/>
      <c r="E89" s="39"/>
      <c r="F89" s="26" t="str">
        <f>IF(E18="","",E18)</f>
        <v>Vyplň údaj</v>
      </c>
      <c r="G89" s="39"/>
      <c r="H89" s="39"/>
      <c r="I89" s="31" t="s">
        <v>33</v>
      </c>
      <c r="J89" s="35" t="str">
        <f>E24</f>
        <v>TPS Projekce Jerakasová</v>
      </c>
      <c r="K89" s="39"/>
      <c r="L89" s="12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0.3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2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1" customFormat="1" ht="29.25" customHeight="1">
      <c r="A91" s="172"/>
      <c r="B91" s="173"/>
      <c r="C91" s="174" t="s">
        <v>102</v>
      </c>
      <c r="D91" s="175" t="s">
        <v>56</v>
      </c>
      <c r="E91" s="175" t="s">
        <v>52</v>
      </c>
      <c r="F91" s="175" t="s">
        <v>53</v>
      </c>
      <c r="G91" s="175" t="s">
        <v>103</v>
      </c>
      <c r="H91" s="175" t="s">
        <v>104</v>
      </c>
      <c r="I91" s="175" t="s">
        <v>105</v>
      </c>
      <c r="J91" s="175" t="s">
        <v>86</v>
      </c>
      <c r="K91" s="176" t="s">
        <v>106</v>
      </c>
      <c r="L91" s="177"/>
      <c r="M91" s="91" t="s">
        <v>19</v>
      </c>
      <c r="N91" s="92" t="s">
        <v>41</v>
      </c>
      <c r="O91" s="92" t="s">
        <v>107</v>
      </c>
      <c r="P91" s="92" t="s">
        <v>108</v>
      </c>
      <c r="Q91" s="92" t="s">
        <v>109</v>
      </c>
      <c r="R91" s="92" t="s">
        <v>110</v>
      </c>
      <c r="S91" s="92" t="s">
        <v>111</v>
      </c>
      <c r="T91" s="93" t="s">
        <v>112</v>
      </c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1:63" s="2" customFormat="1" ht="22.8" customHeight="1">
      <c r="A92" s="37"/>
      <c r="B92" s="38"/>
      <c r="C92" s="98" t="s">
        <v>113</v>
      </c>
      <c r="D92" s="39"/>
      <c r="E92" s="39"/>
      <c r="F92" s="39"/>
      <c r="G92" s="39"/>
      <c r="H92" s="39"/>
      <c r="I92" s="39"/>
      <c r="J92" s="178">
        <f>BK92</f>
        <v>0</v>
      </c>
      <c r="K92" s="39"/>
      <c r="L92" s="43"/>
      <c r="M92" s="94"/>
      <c r="N92" s="179"/>
      <c r="O92" s="95"/>
      <c r="P92" s="180">
        <f>P93+P243+P246</f>
        <v>0</v>
      </c>
      <c r="Q92" s="95"/>
      <c r="R92" s="180">
        <f>R93+R243+R246</f>
        <v>7.871003000000001</v>
      </c>
      <c r="S92" s="95"/>
      <c r="T92" s="181">
        <f>T93+T243+T246</f>
        <v>3.17535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70</v>
      </c>
      <c r="AU92" s="16" t="s">
        <v>87</v>
      </c>
      <c r="BK92" s="182">
        <f>BK93+BK243+BK246</f>
        <v>0</v>
      </c>
    </row>
    <row r="93" spans="1:63" s="12" customFormat="1" ht="25.9" customHeight="1">
      <c r="A93" s="12"/>
      <c r="B93" s="183"/>
      <c r="C93" s="184"/>
      <c r="D93" s="185" t="s">
        <v>70</v>
      </c>
      <c r="E93" s="186" t="s">
        <v>114</v>
      </c>
      <c r="F93" s="186" t="s">
        <v>115</v>
      </c>
      <c r="G93" s="184"/>
      <c r="H93" s="184"/>
      <c r="I93" s="187"/>
      <c r="J93" s="188">
        <f>BK93</f>
        <v>0</v>
      </c>
      <c r="K93" s="184"/>
      <c r="L93" s="189"/>
      <c r="M93" s="190"/>
      <c r="N93" s="191"/>
      <c r="O93" s="191"/>
      <c r="P93" s="192">
        <f>P94+P110+P134+P186+P201+P228+P233+P239+P241</f>
        <v>0</v>
      </c>
      <c r="Q93" s="191"/>
      <c r="R93" s="192">
        <f>R94+R110+R134+R186+R201+R228+R233+R239+R241</f>
        <v>7.871003000000001</v>
      </c>
      <c r="S93" s="191"/>
      <c r="T93" s="193">
        <f>T94+T110+T134+T186+T201+T228+T233+T239+T241</f>
        <v>3.17535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4" t="s">
        <v>116</v>
      </c>
      <c r="AT93" s="195" t="s">
        <v>70</v>
      </c>
      <c r="AU93" s="195" t="s">
        <v>71</v>
      </c>
      <c r="AY93" s="194" t="s">
        <v>117</v>
      </c>
      <c r="BK93" s="196">
        <f>BK94+BK110+BK134+BK186+BK201+BK228+BK233+BK239+BK241</f>
        <v>0</v>
      </c>
    </row>
    <row r="94" spans="1:63" s="12" customFormat="1" ht="22.8" customHeight="1">
      <c r="A94" s="12"/>
      <c r="B94" s="183"/>
      <c r="C94" s="184"/>
      <c r="D94" s="185" t="s">
        <v>70</v>
      </c>
      <c r="E94" s="197" t="s">
        <v>118</v>
      </c>
      <c r="F94" s="197" t="s">
        <v>119</v>
      </c>
      <c r="G94" s="184"/>
      <c r="H94" s="184"/>
      <c r="I94" s="187"/>
      <c r="J94" s="198">
        <f>BK94</f>
        <v>0</v>
      </c>
      <c r="K94" s="184"/>
      <c r="L94" s="189"/>
      <c r="M94" s="190"/>
      <c r="N94" s="191"/>
      <c r="O94" s="191"/>
      <c r="P94" s="192">
        <f>SUM(P95:P109)</f>
        <v>0</v>
      </c>
      <c r="Q94" s="191"/>
      <c r="R94" s="192">
        <f>SUM(R95:R109)</f>
        <v>0.09721300000000001</v>
      </c>
      <c r="S94" s="191"/>
      <c r="T94" s="193">
        <f>SUM(T95:T109)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4" t="s">
        <v>116</v>
      </c>
      <c r="AT94" s="195" t="s">
        <v>70</v>
      </c>
      <c r="AU94" s="195" t="s">
        <v>79</v>
      </c>
      <c r="AY94" s="194" t="s">
        <v>117</v>
      </c>
      <c r="BK94" s="196">
        <f>SUM(BK95:BK109)</f>
        <v>0</v>
      </c>
    </row>
    <row r="95" spans="1:65" s="2" customFormat="1" ht="12">
      <c r="A95" s="37"/>
      <c r="B95" s="38"/>
      <c r="C95" s="199" t="s">
        <v>79</v>
      </c>
      <c r="D95" s="199" t="s">
        <v>120</v>
      </c>
      <c r="E95" s="200" t="s">
        <v>121</v>
      </c>
      <c r="F95" s="201" t="s">
        <v>122</v>
      </c>
      <c r="G95" s="202" t="s">
        <v>123</v>
      </c>
      <c r="H95" s="203">
        <v>39</v>
      </c>
      <c r="I95" s="204"/>
      <c r="J95" s="205">
        <f>ROUND(I95*H95,2)</f>
        <v>0</v>
      </c>
      <c r="K95" s="201" t="s">
        <v>124</v>
      </c>
      <c r="L95" s="43"/>
      <c r="M95" s="206" t="s">
        <v>19</v>
      </c>
      <c r="N95" s="207" t="s">
        <v>43</v>
      </c>
      <c r="O95" s="83"/>
      <c r="P95" s="208">
        <f>O95*H95</f>
        <v>0</v>
      </c>
      <c r="Q95" s="208">
        <v>0.00027</v>
      </c>
      <c r="R95" s="208">
        <f>Q95*H95</f>
        <v>0.01053</v>
      </c>
      <c r="S95" s="208">
        <v>0</v>
      </c>
      <c r="T95" s="209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0" t="s">
        <v>125</v>
      </c>
      <c r="AT95" s="210" t="s">
        <v>120</v>
      </c>
      <c r="AU95" s="210" t="s">
        <v>116</v>
      </c>
      <c r="AY95" s="16" t="s">
        <v>117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6" t="s">
        <v>116</v>
      </c>
      <c r="BK95" s="211">
        <f>ROUND(I95*H95,2)</f>
        <v>0</v>
      </c>
      <c r="BL95" s="16" t="s">
        <v>125</v>
      </c>
      <c r="BM95" s="210" t="s">
        <v>126</v>
      </c>
    </row>
    <row r="96" spans="1:65" s="2" customFormat="1" ht="12">
      <c r="A96" s="37"/>
      <c r="B96" s="38"/>
      <c r="C96" s="199" t="s">
        <v>116</v>
      </c>
      <c r="D96" s="199" t="s">
        <v>120</v>
      </c>
      <c r="E96" s="200" t="s">
        <v>127</v>
      </c>
      <c r="F96" s="201" t="s">
        <v>128</v>
      </c>
      <c r="G96" s="202" t="s">
        <v>123</v>
      </c>
      <c r="H96" s="203">
        <v>58</v>
      </c>
      <c r="I96" s="204"/>
      <c r="J96" s="205">
        <f>ROUND(I96*H96,2)</f>
        <v>0</v>
      </c>
      <c r="K96" s="201" t="s">
        <v>124</v>
      </c>
      <c r="L96" s="43"/>
      <c r="M96" s="206" t="s">
        <v>19</v>
      </c>
      <c r="N96" s="207" t="s">
        <v>43</v>
      </c>
      <c r="O96" s="83"/>
      <c r="P96" s="208">
        <f>O96*H96</f>
        <v>0</v>
      </c>
      <c r="Q96" s="208">
        <v>0.00019</v>
      </c>
      <c r="R96" s="208">
        <f>Q96*H96</f>
        <v>0.01102</v>
      </c>
      <c r="S96" s="208">
        <v>0</v>
      </c>
      <c r="T96" s="209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0" t="s">
        <v>125</v>
      </c>
      <c r="AT96" s="210" t="s">
        <v>120</v>
      </c>
      <c r="AU96" s="210" t="s">
        <v>116</v>
      </c>
      <c r="AY96" s="16" t="s">
        <v>117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6" t="s">
        <v>116</v>
      </c>
      <c r="BK96" s="211">
        <f>ROUND(I96*H96,2)</f>
        <v>0</v>
      </c>
      <c r="BL96" s="16" t="s">
        <v>125</v>
      </c>
      <c r="BM96" s="210" t="s">
        <v>129</v>
      </c>
    </row>
    <row r="97" spans="1:65" s="2" customFormat="1" ht="16.5" customHeight="1">
      <c r="A97" s="37"/>
      <c r="B97" s="38"/>
      <c r="C97" s="212" t="s">
        <v>130</v>
      </c>
      <c r="D97" s="212" t="s">
        <v>131</v>
      </c>
      <c r="E97" s="213" t="s">
        <v>132</v>
      </c>
      <c r="F97" s="214" t="s">
        <v>133</v>
      </c>
      <c r="G97" s="215" t="s">
        <v>123</v>
      </c>
      <c r="H97" s="216">
        <v>9.45</v>
      </c>
      <c r="I97" s="217"/>
      <c r="J97" s="218">
        <f>ROUND(I97*H97,2)</f>
        <v>0</v>
      </c>
      <c r="K97" s="214" t="s">
        <v>124</v>
      </c>
      <c r="L97" s="219"/>
      <c r="M97" s="220" t="s">
        <v>19</v>
      </c>
      <c r="N97" s="221" t="s">
        <v>43</v>
      </c>
      <c r="O97" s="83"/>
      <c r="P97" s="208">
        <f>O97*H97</f>
        <v>0</v>
      </c>
      <c r="Q97" s="208">
        <v>0.00054</v>
      </c>
      <c r="R97" s="208">
        <f>Q97*H97</f>
        <v>0.005103</v>
      </c>
      <c r="S97" s="208">
        <v>0</v>
      </c>
      <c r="T97" s="209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0" t="s">
        <v>134</v>
      </c>
      <c r="AT97" s="210" t="s">
        <v>131</v>
      </c>
      <c r="AU97" s="210" t="s">
        <v>116</v>
      </c>
      <c r="AY97" s="16" t="s">
        <v>117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6" t="s">
        <v>116</v>
      </c>
      <c r="BK97" s="211">
        <f>ROUND(I97*H97,2)</f>
        <v>0</v>
      </c>
      <c r="BL97" s="16" t="s">
        <v>125</v>
      </c>
      <c r="BM97" s="210" t="s">
        <v>135</v>
      </c>
    </row>
    <row r="98" spans="1:51" s="13" customFormat="1" ht="12">
      <c r="A98" s="13"/>
      <c r="B98" s="222"/>
      <c r="C98" s="223"/>
      <c r="D98" s="224" t="s">
        <v>136</v>
      </c>
      <c r="E98" s="223"/>
      <c r="F98" s="225" t="s">
        <v>137</v>
      </c>
      <c r="G98" s="223"/>
      <c r="H98" s="226">
        <v>9.45</v>
      </c>
      <c r="I98" s="227"/>
      <c r="J98" s="223"/>
      <c r="K98" s="223"/>
      <c r="L98" s="228"/>
      <c r="M98" s="229"/>
      <c r="N98" s="230"/>
      <c r="O98" s="230"/>
      <c r="P98" s="230"/>
      <c r="Q98" s="230"/>
      <c r="R98" s="230"/>
      <c r="S98" s="230"/>
      <c r="T98" s="23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2" t="s">
        <v>136</v>
      </c>
      <c r="AU98" s="232" t="s">
        <v>116</v>
      </c>
      <c r="AV98" s="13" t="s">
        <v>116</v>
      </c>
      <c r="AW98" s="13" t="s">
        <v>4</v>
      </c>
      <c r="AX98" s="13" t="s">
        <v>79</v>
      </c>
      <c r="AY98" s="232" t="s">
        <v>117</v>
      </c>
    </row>
    <row r="99" spans="1:65" s="2" customFormat="1" ht="16.5" customHeight="1">
      <c r="A99" s="37"/>
      <c r="B99" s="38"/>
      <c r="C99" s="212" t="s">
        <v>138</v>
      </c>
      <c r="D99" s="212" t="s">
        <v>131</v>
      </c>
      <c r="E99" s="213" t="s">
        <v>139</v>
      </c>
      <c r="F99" s="214" t="s">
        <v>140</v>
      </c>
      <c r="G99" s="215" t="s">
        <v>123</v>
      </c>
      <c r="H99" s="216">
        <v>4.2</v>
      </c>
      <c r="I99" s="217"/>
      <c r="J99" s="218">
        <f>ROUND(I99*H99,2)</f>
        <v>0</v>
      </c>
      <c r="K99" s="214" t="s">
        <v>124</v>
      </c>
      <c r="L99" s="219"/>
      <c r="M99" s="220" t="s">
        <v>19</v>
      </c>
      <c r="N99" s="221" t="s">
        <v>43</v>
      </c>
      <c r="O99" s="83"/>
      <c r="P99" s="208">
        <f>O99*H99</f>
        <v>0</v>
      </c>
      <c r="Q99" s="208">
        <v>0.00059</v>
      </c>
      <c r="R99" s="208">
        <f>Q99*H99</f>
        <v>0.002478</v>
      </c>
      <c r="S99" s="208">
        <v>0</v>
      </c>
      <c r="T99" s="209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0" t="s">
        <v>134</v>
      </c>
      <c r="AT99" s="210" t="s">
        <v>131</v>
      </c>
      <c r="AU99" s="210" t="s">
        <v>116</v>
      </c>
      <c r="AY99" s="16" t="s">
        <v>117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6" t="s">
        <v>116</v>
      </c>
      <c r="BK99" s="211">
        <f>ROUND(I99*H99,2)</f>
        <v>0</v>
      </c>
      <c r="BL99" s="16" t="s">
        <v>125</v>
      </c>
      <c r="BM99" s="210" t="s">
        <v>141</v>
      </c>
    </row>
    <row r="100" spans="1:51" s="13" customFormat="1" ht="12">
      <c r="A100" s="13"/>
      <c r="B100" s="222"/>
      <c r="C100" s="223"/>
      <c r="D100" s="224" t="s">
        <v>136</v>
      </c>
      <c r="E100" s="223"/>
      <c r="F100" s="225" t="s">
        <v>142</v>
      </c>
      <c r="G100" s="223"/>
      <c r="H100" s="226">
        <v>4.2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2" t="s">
        <v>136</v>
      </c>
      <c r="AU100" s="232" t="s">
        <v>116</v>
      </c>
      <c r="AV100" s="13" t="s">
        <v>116</v>
      </c>
      <c r="AW100" s="13" t="s">
        <v>4</v>
      </c>
      <c r="AX100" s="13" t="s">
        <v>79</v>
      </c>
      <c r="AY100" s="232" t="s">
        <v>117</v>
      </c>
    </row>
    <row r="101" spans="1:65" s="2" customFormat="1" ht="16.5" customHeight="1">
      <c r="A101" s="37"/>
      <c r="B101" s="38"/>
      <c r="C101" s="212" t="s">
        <v>143</v>
      </c>
      <c r="D101" s="212" t="s">
        <v>131</v>
      </c>
      <c r="E101" s="213" t="s">
        <v>144</v>
      </c>
      <c r="F101" s="214" t="s">
        <v>145</v>
      </c>
      <c r="G101" s="215" t="s">
        <v>123</v>
      </c>
      <c r="H101" s="216">
        <v>31.5</v>
      </c>
      <c r="I101" s="217"/>
      <c r="J101" s="218">
        <f>ROUND(I101*H101,2)</f>
        <v>0</v>
      </c>
      <c r="K101" s="214" t="s">
        <v>124</v>
      </c>
      <c r="L101" s="219"/>
      <c r="M101" s="220" t="s">
        <v>19</v>
      </c>
      <c r="N101" s="221" t="s">
        <v>43</v>
      </c>
      <c r="O101" s="83"/>
      <c r="P101" s="208">
        <f>O101*H101</f>
        <v>0</v>
      </c>
      <c r="Q101" s="208">
        <v>0.00065</v>
      </c>
      <c r="R101" s="208">
        <f>Q101*H101</f>
        <v>0.020475</v>
      </c>
      <c r="S101" s="208">
        <v>0</v>
      </c>
      <c r="T101" s="209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0" t="s">
        <v>134</v>
      </c>
      <c r="AT101" s="210" t="s">
        <v>131</v>
      </c>
      <c r="AU101" s="210" t="s">
        <v>116</v>
      </c>
      <c r="AY101" s="16" t="s">
        <v>117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6" t="s">
        <v>116</v>
      </c>
      <c r="BK101" s="211">
        <f>ROUND(I101*H101,2)</f>
        <v>0</v>
      </c>
      <c r="BL101" s="16" t="s">
        <v>125</v>
      </c>
      <c r="BM101" s="210" t="s">
        <v>146</v>
      </c>
    </row>
    <row r="102" spans="1:51" s="13" customFormat="1" ht="12">
      <c r="A102" s="13"/>
      <c r="B102" s="222"/>
      <c r="C102" s="223"/>
      <c r="D102" s="224" t="s">
        <v>136</v>
      </c>
      <c r="E102" s="223"/>
      <c r="F102" s="225" t="s">
        <v>147</v>
      </c>
      <c r="G102" s="223"/>
      <c r="H102" s="226">
        <v>31.5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2" t="s">
        <v>136</v>
      </c>
      <c r="AU102" s="232" t="s">
        <v>116</v>
      </c>
      <c r="AV102" s="13" t="s">
        <v>116</v>
      </c>
      <c r="AW102" s="13" t="s">
        <v>4</v>
      </c>
      <c r="AX102" s="13" t="s">
        <v>79</v>
      </c>
      <c r="AY102" s="232" t="s">
        <v>117</v>
      </c>
    </row>
    <row r="103" spans="1:65" s="2" customFormat="1" ht="16.5" customHeight="1">
      <c r="A103" s="37"/>
      <c r="B103" s="38"/>
      <c r="C103" s="212" t="s">
        <v>148</v>
      </c>
      <c r="D103" s="212" t="s">
        <v>131</v>
      </c>
      <c r="E103" s="213" t="s">
        <v>149</v>
      </c>
      <c r="F103" s="214" t="s">
        <v>150</v>
      </c>
      <c r="G103" s="215" t="s">
        <v>123</v>
      </c>
      <c r="H103" s="216">
        <v>13.65</v>
      </c>
      <c r="I103" s="217"/>
      <c r="J103" s="218">
        <f>ROUND(I103*H103,2)</f>
        <v>0</v>
      </c>
      <c r="K103" s="214" t="s">
        <v>124</v>
      </c>
      <c r="L103" s="219"/>
      <c r="M103" s="220" t="s">
        <v>19</v>
      </c>
      <c r="N103" s="221" t="s">
        <v>43</v>
      </c>
      <c r="O103" s="83"/>
      <c r="P103" s="208">
        <f>O103*H103</f>
        <v>0</v>
      </c>
      <c r="Q103" s="208">
        <v>0.00072</v>
      </c>
      <c r="R103" s="208">
        <f>Q103*H103</f>
        <v>0.009828000000000002</v>
      </c>
      <c r="S103" s="208">
        <v>0</v>
      </c>
      <c r="T103" s="209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0" t="s">
        <v>134</v>
      </c>
      <c r="AT103" s="210" t="s">
        <v>131</v>
      </c>
      <c r="AU103" s="210" t="s">
        <v>116</v>
      </c>
      <c r="AY103" s="16" t="s">
        <v>117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6" t="s">
        <v>116</v>
      </c>
      <c r="BK103" s="211">
        <f>ROUND(I103*H103,2)</f>
        <v>0</v>
      </c>
      <c r="BL103" s="16" t="s">
        <v>125</v>
      </c>
      <c r="BM103" s="210" t="s">
        <v>151</v>
      </c>
    </row>
    <row r="104" spans="1:51" s="13" customFormat="1" ht="12">
      <c r="A104" s="13"/>
      <c r="B104" s="222"/>
      <c r="C104" s="223"/>
      <c r="D104" s="224" t="s">
        <v>136</v>
      </c>
      <c r="E104" s="223"/>
      <c r="F104" s="225" t="s">
        <v>152</v>
      </c>
      <c r="G104" s="223"/>
      <c r="H104" s="226">
        <v>13.65</v>
      </c>
      <c r="I104" s="227"/>
      <c r="J104" s="223"/>
      <c r="K104" s="223"/>
      <c r="L104" s="228"/>
      <c r="M104" s="229"/>
      <c r="N104" s="230"/>
      <c r="O104" s="230"/>
      <c r="P104" s="230"/>
      <c r="Q104" s="230"/>
      <c r="R104" s="230"/>
      <c r="S104" s="230"/>
      <c r="T104" s="23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2" t="s">
        <v>136</v>
      </c>
      <c r="AU104" s="232" t="s">
        <v>116</v>
      </c>
      <c r="AV104" s="13" t="s">
        <v>116</v>
      </c>
      <c r="AW104" s="13" t="s">
        <v>4</v>
      </c>
      <c r="AX104" s="13" t="s">
        <v>79</v>
      </c>
      <c r="AY104" s="232" t="s">
        <v>117</v>
      </c>
    </row>
    <row r="105" spans="1:65" s="2" customFormat="1" ht="16.5" customHeight="1">
      <c r="A105" s="37"/>
      <c r="B105" s="38"/>
      <c r="C105" s="212" t="s">
        <v>153</v>
      </c>
      <c r="D105" s="212" t="s">
        <v>131</v>
      </c>
      <c r="E105" s="213" t="s">
        <v>154</v>
      </c>
      <c r="F105" s="214" t="s">
        <v>155</v>
      </c>
      <c r="G105" s="215" t="s">
        <v>123</v>
      </c>
      <c r="H105" s="216">
        <v>2.1</v>
      </c>
      <c r="I105" s="217"/>
      <c r="J105" s="218">
        <f>ROUND(I105*H105,2)</f>
        <v>0</v>
      </c>
      <c r="K105" s="214" t="s">
        <v>124</v>
      </c>
      <c r="L105" s="219"/>
      <c r="M105" s="220" t="s">
        <v>19</v>
      </c>
      <c r="N105" s="221" t="s">
        <v>43</v>
      </c>
      <c r="O105" s="83"/>
      <c r="P105" s="208">
        <f>O105*H105</f>
        <v>0</v>
      </c>
      <c r="Q105" s="208">
        <v>0.00083</v>
      </c>
      <c r="R105" s="208">
        <f>Q105*H105</f>
        <v>0.0017430000000000002</v>
      </c>
      <c r="S105" s="208">
        <v>0</v>
      </c>
      <c r="T105" s="209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0" t="s">
        <v>134</v>
      </c>
      <c r="AT105" s="210" t="s">
        <v>131</v>
      </c>
      <c r="AU105" s="210" t="s">
        <v>116</v>
      </c>
      <c r="AY105" s="16" t="s">
        <v>117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6" t="s">
        <v>116</v>
      </c>
      <c r="BK105" s="211">
        <f>ROUND(I105*H105,2)</f>
        <v>0</v>
      </c>
      <c r="BL105" s="16" t="s">
        <v>125</v>
      </c>
      <c r="BM105" s="210" t="s">
        <v>156</v>
      </c>
    </row>
    <row r="106" spans="1:51" s="13" customFormat="1" ht="12">
      <c r="A106" s="13"/>
      <c r="B106" s="222"/>
      <c r="C106" s="223"/>
      <c r="D106" s="224" t="s">
        <v>136</v>
      </c>
      <c r="E106" s="223"/>
      <c r="F106" s="225" t="s">
        <v>157</v>
      </c>
      <c r="G106" s="223"/>
      <c r="H106" s="226">
        <v>2.1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2" t="s">
        <v>136</v>
      </c>
      <c r="AU106" s="232" t="s">
        <v>116</v>
      </c>
      <c r="AV106" s="13" t="s">
        <v>116</v>
      </c>
      <c r="AW106" s="13" t="s">
        <v>4</v>
      </c>
      <c r="AX106" s="13" t="s">
        <v>79</v>
      </c>
      <c r="AY106" s="232" t="s">
        <v>117</v>
      </c>
    </row>
    <row r="107" spans="1:65" s="2" customFormat="1" ht="16.5" customHeight="1">
      <c r="A107" s="37"/>
      <c r="B107" s="38"/>
      <c r="C107" s="212" t="s">
        <v>158</v>
      </c>
      <c r="D107" s="212" t="s">
        <v>131</v>
      </c>
      <c r="E107" s="213" t="s">
        <v>159</v>
      </c>
      <c r="F107" s="214" t="s">
        <v>160</v>
      </c>
      <c r="G107" s="215" t="s">
        <v>123</v>
      </c>
      <c r="H107" s="216">
        <v>40.95</v>
      </c>
      <c r="I107" s="217"/>
      <c r="J107" s="218">
        <f>ROUND(I107*H107,2)</f>
        <v>0</v>
      </c>
      <c r="K107" s="214" t="s">
        <v>124</v>
      </c>
      <c r="L107" s="219"/>
      <c r="M107" s="220" t="s">
        <v>19</v>
      </c>
      <c r="N107" s="221" t="s">
        <v>43</v>
      </c>
      <c r="O107" s="83"/>
      <c r="P107" s="208">
        <f>O107*H107</f>
        <v>0</v>
      </c>
      <c r="Q107" s="208">
        <v>0.00088</v>
      </c>
      <c r="R107" s="208">
        <f>Q107*H107</f>
        <v>0.036036000000000006</v>
      </c>
      <c r="S107" s="208">
        <v>0</v>
      </c>
      <c r="T107" s="209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0" t="s">
        <v>134</v>
      </c>
      <c r="AT107" s="210" t="s">
        <v>131</v>
      </c>
      <c r="AU107" s="210" t="s">
        <v>116</v>
      </c>
      <c r="AY107" s="16" t="s">
        <v>117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6" t="s">
        <v>116</v>
      </c>
      <c r="BK107" s="211">
        <f>ROUND(I107*H107,2)</f>
        <v>0</v>
      </c>
      <c r="BL107" s="16" t="s">
        <v>125</v>
      </c>
      <c r="BM107" s="210" t="s">
        <v>161</v>
      </c>
    </row>
    <row r="108" spans="1:51" s="13" customFormat="1" ht="12">
      <c r="A108" s="13"/>
      <c r="B108" s="222"/>
      <c r="C108" s="223"/>
      <c r="D108" s="224" t="s">
        <v>136</v>
      </c>
      <c r="E108" s="223"/>
      <c r="F108" s="225" t="s">
        <v>162</v>
      </c>
      <c r="G108" s="223"/>
      <c r="H108" s="226">
        <v>40.95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136</v>
      </c>
      <c r="AU108" s="232" t="s">
        <v>116</v>
      </c>
      <c r="AV108" s="13" t="s">
        <v>116</v>
      </c>
      <c r="AW108" s="13" t="s">
        <v>4</v>
      </c>
      <c r="AX108" s="13" t="s">
        <v>79</v>
      </c>
      <c r="AY108" s="232" t="s">
        <v>117</v>
      </c>
    </row>
    <row r="109" spans="1:65" s="2" customFormat="1" ht="12">
      <c r="A109" s="37"/>
      <c r="B109" s="38"/>
      <c r="C109" s="199" t="s">
        <v>163</v>
      </c>
      <c r="D109" s="199" t="s">
        <v>120</v>
      </c>
      <c r="E109" s="200" t="s">
        <v>164</v>
      </c>
      <c r="F109" s="201" t="s">
        <v>165</v>
      </c>
      <c r="G109" s="202" t="s">
        <v>166</v>
      </c>
      <c r="H109" s="203">
        <v>0.097</v>
      </c>
      <c r="I109" s="204"/>
      <c r="J109" s="205">
        <f>ROUND(I109*H109,2)</f>
        <v>0</v>
      </c>
      <c r="K109" s="201" t="s">
        <v>124</v>
      </c>
      <c r="L109" s="43"/>
      <c r="M109" s="206" t="s">
        <v>19</v>
      </c>
      <c r="N109" s="207" t="s">
        <v>43</v>
      </c>
      <c r="O109" s="83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0" t="s">
        <v>125</v>
      </c>
      <c r="AT109" s="210" t="s">
        <v>120</v>
      </c>
      <c r="AU109" s="210" t="s">
        <v>116</v>
      </c>
      <c r="AY109" s="16" t="s">
        <v>117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6" t="s">
        <v>116</v>
      </c>
      <c r="BK109" s="211">
        <f>ROUND(I109*H109,2)</f>
        <v>0</v>
      </c>
      <c r="BL109" s="16" t="s">
        <v>125</v>
      </c>
      <c r="BM109" s="210" t="s">
        <v>167</v>
      </c>
    </row>
    <row r="110" spans="1:63" s="12" customFormat="1" ht="22.8" customHeight="1">
      <c r="A110" s="12"/>
      <c r="B110" s="183"/>
      <c r="C110" s="184"/>
      <c r="D110" s="185" t="s">
        <v>70</v>
      </c>
      <c r="E110" s="197" t="s">
        <v>168</v>
      </c>
      <c r="F110" s="197" t="s">
        <v>169</v>
      </c>
      <c r="G110" s="184"/>
      <c r="H110" s="184"/>
      <c r="I110" s="187"/>
      <c r="J110" s="198">
        <f>BK110</f>
        <v>0</v>
      </c>
      <c r="K110" s="184"/>
      <c r="L110" s="189"/>
      <c r="M110" s="190"/>
      <c r="N110" s="191"/>
      <c r="O110" s="191"/>
      <c r="P110" s="192">
        <f>SUM(P111:P133)</f>
        <v>0</v>
      </c>
      <c r="Q110" s="191"/>
      <c r="R110" s="192">
        <f>SUM(R111:R133)</f>
        <v>1.80961</v>
      </c>
      <c r="S110" s="191"/>
      <c r="T110" s="193">
        <f>SUM(T111:T133)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4" t="s">
        <v>116</v>
      </c>
      <c r="AT110" s="195" t="s">
        <v>70</v>
      </c>
      <c r="AU110" s="195" t="s">
        <v>79</v>
      </c>
      <c r="AY110" s="194" t="s">
        <v>117</v>
      </c>
      <c r="BK110" s="196">
        <f>SUM(BK111:BK133)</f>
        <v>0</v>
      </c>
    </row>
    <row r="111" spans="1:65" s="2" customFormat="1" ht="16.5" customHeight="1">
      <c r="A111" s="37"/>
      <c r="B111" s="38"/>
      <c r="C111" s="199" t="s">
        <v>170</v>
      </c>
      <c r="D111" s="199" t="s">
        <v>120</v>
      </c>
      <c r="E111" s="200" t="s">
        <v>171</v>
      </c>
      <c r="F111" s="201" t="s">
        <v>172</v>
      </c>
      <c r="G111" s="202" t="s">
        <v>123</v>
      </c>
      <c r="H111" s="203">
        <v>14</v>
      </c>
      <c r="I111" s="204"/>
      <c r="J111" s="205">
        <f>ROUND(I111*H111,2)</f>
        <v>0</v>
      </c>
      <c r="K111" s="201" t="s">
        <v>124</v>
      </c>
      <c r="L111" s="43"/>
      <c r="M111" s="206" t="s">
        <v>19</v>
      </c>
      <c r="N111" s="207" t="s">
        <v>43</v>
      </c>
      <c r="O111" s="83"/>
      <c r="P111" s="208">
        <f>O111*H111</f>
        <v>0</v>
      </c>
      <c r="Q111" s="208">
        <v>0.00142</v>
      </c>
      <c r="R111" s="208">
        <f>Q111*H111</f>
        <v>0.019880000000000002</v>
      </c>
      <c r="S111" s="208">
        <v>0</v>
      </c>
      <c r="T111" s="209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0" t="s">
        <v>125</v>
      </c>
      <c r="AT111" s="210" t="s">
        <v>120</v>
      </c>
      <c r="AU111" s="210" t="s">
        <v>116</v>
      </c>
      <c r="AY111" s="16" t="s">
        <v>117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6" t="s">
        <v>116</v>
      </c>
      <c r="BK111" s="211">
        <f>ROUND(I111*H111,2)</f>
        <v>0</v>
      </c>
      <c r="BL111" s="16" t="s">
        <v>125</v>
      </c>
      <c r="BM111" s="210" t="s">
        <v>173</v>
      </c>
    </row>
    <row r="112" spans="1:65" s="2" customFormat="1" ht="16.5" customHeight="1">
      <c r="A112" s="37"/>
      <c r="B112" s="38"/>
      <c r="C112" s="199" t="s">
        <v>174</v>
      </c>
      <c r="D112" s="199" t="s">
        <v>120</v>
      </c>
      <c r="E112" s="200" t="s">
        <v>175</v>
      </c>
      <c r="F112" s="201" t="s">
        <v>176</v>
      </c>
      <c r="G112" s="202" t="s">
        <v>123</v>
      </c>
      <c r="H112" s="203">
        <v>19</v>
      </c>
      <c r="I112" s="204"/>
      <c r="J112" s="205">
        <f>ROUND(I112*H112,2)</f>
        <v>0</v>
      </c>
      <c r="K112" s="201" t="s">
        <v>124</v>
      </c>
      <c r="L112" s="43"/>
      <c r="M112" s="206" t="s">
        <v>19</v>
      </c>
      <c r="N112" s="207" t="s">
        <v>43</v>
      </c>
      <c r="O112" s="83"/>
      <c r="P112" s="208">
        <f>O112*H112</f>
        <v>0</v>
      </c>
      <c r="Q112" s="208">
        <v>0.00744</v>
      </c>
      <c r="R112" s="208">
        <f>Q112*H112</f>
        <v>0.14136</v>
      </c>
      <c r="S112" s="208">
        <v>0</v>
      </c>
      <c r="T112" s="209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0" t="s">
        <v>125</v>
      </c>
      <c r="AT112" s="210" t="s">
        <v>120</v>
      </c>
      <c r="AU112" s="210" t="s">
        <v>116</v>
      </c>
      <c r="AY112" s="16" t="s">
        <v>117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6" t="s">
        <v>116</v>
      </c>
      <c r="BK112" s="211">
        <f>ROUND(I112*H112,2)</f>
        <v>0</v>
      </c>
      <c r="BL112" s="16" t="s">
        <v>125</v>
      </c>
      <c r="BM112" s="210" t="s">
        <v>177</v>
      </c>
    </row>
    <row r="113" spans="1:65" s="2" customFormat="1" ht="16.5" customHeight="1">
      <c r="A113" s="37"/>
      <c r="B113" s="38"/>
      <c r="C113" s="199" t="s">
        <v>178</v>
      </c>
      <c r="D113" s="199" t="s">
        <v>120</v>
      </c>
      <c r="E113" s="200" t="s">
        <v>179</v>
      </c>
      <c r="F113" s="201" t="s">
        <v>180</v>
      </c>
      <c r="G113" s="202" t="s">
        <v>123</v>
      </c>
      <c r="H113" s="203">
        <v>44</v>
      </c>
      <c r="I113" s="204"/>
      <c r="J113" s="205">
        <f>ROUND(I113*H113,2)</f>
        <v>0</v>
      </c>
      <c r="K113" s="201" t="s">
        <v>124</v>
      </c>
      <c r="L113" s="43"/>
      <c r="M113" s="206" t="s">
        <v>19</v>
      </c>
      <c r="N113" s="207" t="s">
        <v>43</v>
      </c>
      <c r="O113" s="83"/>
      <c r="P113" s="208">
        <f>O113*H113</f>
        <v>0</v>
      </c>
      <c r="Q113" s="208">
        <v>0.01232</v>
      </c>
      <c r="R113" s="208">
        <f>Q113*H113</f>
        <v>0.54208</v>
      </c>
      <c r="S113" s="208">
        <v>0</v>
      </c>
      <c r="T113" s="209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0" t="s">
        <v>125</v>
      </c>
      <c r="AT113" s="210" t="s">
        <v>120</v>
      </c>
      <c r="AU113" s="210" t="s">
        <v>116</v>
      </c>
      <c r="AY113" s="16" t="s">
        <v>117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6" t="s">
        <v>116</v>
      </c>
      <c r="BK113" s="211">
        <f>ROUND(I113*H113,2)</f>
        <v>0</v>
      </c>
      <c r="BL113" s="16" t="s">
        <v>125</v>
      </c>
      <c r="BM113" s="210" t="s">
        <v>181</v>
      </c>
    </row>
    <row r="114" spans="1:65" s="2" customFormat="1" ht="16.5" customHeight="1">
      <c r="A114" s="37"/>
      <c r="B114" s="38"/>
      <c r="C114" s="199" t="s">
        <v>182</v>
      </c>
      <c r="D114" s="199" t="s">
        <v>120</v>
      </c>
      <c r="E114" s="200" t="s">
        <v>183</v>
      </c>
      <c r="F114" s="201" t="s">
        <v>184</v>
      </c>
      <c r="G114" s="202" t="s">
        <v>123</v>
      </c>
      <c r="H114" s="203">
        <v>25</v>
      </c>
      <c r="I114" s="204"/>
      <c r="J114" s="205">
        <f>ROUND(I114*H114,2)</f>
        <v>0</v>
      </c>
      <c r="K114" s="201" t="s">
        <v>124</v>
      </c>
      <c r="L114" s="43"/>
      <c r="M114" s="206" t="s">
        <v>19</v>
      </c>
      <c r="N114" s="207" t="s">
        <v>43</v>
      </c>
      <c r="O114" s="83"/>
      <c r="P114" s="208">
        <f>O114*H114</f>
        <v>0</v>
      </c>
      <c r="Q114" s="208">
        <v>0.01975</v>
      </c>
      <c r="R114" s="208">
        <f>Q114*H114</f>
        <v>0.49375</v>
      </c>
      <c r="S114" s="208">
        <v>0</v>
      </c>
      <c r="T114" s="209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0" t="s">
        <v>125</v>
      </c>
      <c r="AT114" s="210" t="s">
        <v>120</v>
      </c>
      <c r="AU114" s="210" t="s">
        <v>116</v>
      </c>
      <c r="AY114" s="16" t="s">
        <v>117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6" t="s">
        <v>116</v>
      </c>
      <c r="BK114" s="211">
        <f>ROUND(I114*H114,2)</f>
        <v>0</v>
      </c>
      <c r="BL114" s="16" t="s">
        <v>125</v>
      </c>
      <c r="BM114" s="210" t="s">
        <v>185</v>
      </c>
    </row>
    <row r="115" spans="1:65" s="2" customFormat="1" ht="16.5" customHeight="1">
      <c r="A115" s="37"/>
      <c r="B115" s="38"/>
      <c r="C115" s="199" t="s">
        <v>186</v>
      </c>
      <c r="D115" s="199" t="s">
        <v>120</v>
      </c>
      <c r="E115" s="200" t="s">
        <v>187</v>
      </c>
      <c r="F115" s="201" t="s">
        <v>188</v>
      </c>
      <c r="G115" s="202" t="s">
        <v>123</v>
      </c>
      <c r="H115" s="203">
        <v>182</v>
      </c>
      <c r="I115" s="204"/>
      <c r="J115" s="205">
        <f>ROUND(I115*H115,2)</f>
        <v>0</v>
      </c>
      <c r="K115" s="201" t="s">
        <v>124</v>
      </c>
      <c r="L115" s="43"/>
      <c r="M115" s="206" t="s">
        <v>19</v>
      </c>
      <c r="N115" s="207" t="s">
        <v>43</v>
      </c>
      <c r="O115" s="83"/>
      <c r="P115" s="208">
        <f>O115*H115</f>
        <v>0</v>
      </c>
      <c r="Q115" s="208">
        <v>0.00059</v>
      </c>
      <c r="R115" s="208">
        <f>Q115*H115</f>
        <v>0.10738</v>
      </c>
      <c r="S115" s="208">
        <v>0</v>
      </c>
      <c r="T115" s="209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0" t="s">
        <v>125</v>
      </c>
      <c r="AT115" s="210" t="s">
        <v>120</v>
      </c>
      <c r="AU115" s="210" t="s">
        <v>116</v>
      </c>
      <c r="AY115" s="16" t="s">
        <v>117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6" t="s">
        <v>116</v>
      </c>
      <c r="BK115" s="211">
        <f>ROUND(I115*H115,2)</f>
        <v>0</v>
      </c>
      <c r="BL115" s="16" t="s">
        <v>125</v>
      </c>
      <c r="BM115" s="210" t="s">
        <v>189</v>
      </c>
    </row>
    <row r="116" spans="1:65" s="2" customFormat="1" ht="16.5" customHeight="1">
      <c r="A116" s="37"/>
      <c r="B116" s="38"/>
      <c r="C116" s="199" t="s">
        <v>8</v>
      </c>
      <c r="D116" s="199" t="s">
        <v>120</v>
      </c>
      <c r="E116" s="200" t="s">
        <v>190</v>
      </c>
      <c r="F116" s="201" t="s">
        <v>191</v>
      </c>
      <c r="G116" s="202" t="s">
        <v>123</v>
      </c>
      <c r="H116" s="203">
        <v>140</v>
      </c>
      <c r="I116" s="204"/>
      <c r="J116" s="205">
        <f>ROUND(I116*H116,2)</f>
        <v>0</v>
      </c>
      <c r="K116" s="201" t="s">
        <v>124</v>
      </c>
      <c r="L116" s="43"/>
      <c r="M116" s="206" t="s">
        <v>19</v>
      </c>
      <c r="N116" s="207" t="s">
        <v>43</v>
      </c>
      <c r="O116" s="83"/>
      <c r="P116" s="208">
        <f>O116*H116</f>
        <v>0</v>
      </c>
      <c r="Q116" s="208">
        <v>0.00201</v>
      </c>
      <c r="R116" s="208">
        <f>Q116*H116</f>
        <v>0.2814</v>
      </c>
      <c r="S116" s="208">
        <v>0</v>
      </c>
      <c r="T116" s="209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0" t="s">
        <v>125</v>
      </c>
      <c r="AT116" s="210" t="s">
        <v>120</v>
      </c>
      <c r="AU116" s="210" t="s">
        <v>116</v>
      </c>
      <c r="AY116" s="16" t="s">
        <v>117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6" t="s">
        <v>116</v>
      </c>
      <c r="BK116" s="211">
        <f>ROUND(I116*H116,2)</f>
        <v>0</v>
      </c>
      <c r="BL116" s="16" t="s">
        <v>125</v>
      </c>
      <c r="BM116" s="210" t="s">
        <v>192</v>
      </c>
    </row>
    <row r="117" spans="1:65" s="2" customFormat="1" ht="16.5" customHeight="1">
      <c r="A117" s="37"/>
      <c r="B117" s="38"/>
      <c r="C117" s="199" t="s">
        <v>125</v>
      </c>
      <c r="D117" s="199" t="s">
        <v>120</v>
      </c>
      <c r="E117" s="200" t="s">
        <v>193</v>
      </c>
      <c r="F117" s="201" t="s">
        <v>194</v>
      </c>
      <c r="G117" s="202" t="s">
        <v>123</v>
      </c>
      <c r="H117" s="203">
        <v>30</v>
      </c>
      <c r="I117" s="204"/>
      <c r="J117" s="205">
        <f>ROUND(I117*H117,2)</f>
        <v>0</v>
      </c>
      <c r="K117" s="201" t="s">
        <v>124</v>
      </c>
      <c r="L117" s="43"/>
      <c r="M117" s="206" t="s">
        <v>19</v>
      </c>
      <c r="N117" s="207" t="s">
        <v>43</v>
      </c>
      <c r="O117" s="83"/>
      <c r="P117" s="208">
        <f>O117*H117</f>
        <v>0</v>
      </c>
      <c r="Q117" s="208">
        <v>0.00041</v>
      </c>
      <c r="R117" s="208">
        <f>Q117*H117</f>
        <v>0.0123</v>
      </c>
      <c r="S117" s="208">
        <v>0</v>
      </c>
      <c r="T117" s="209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0" t="s">
        <v>125</v>
      </c>
      <c r="AT117" s="210" t="s">
        <v>120</v>
      </c>
      <c r="AU117" s="210" t="s">
        <v>116</v>
      </c>
      <c r="AY117" s="16" t="s">
        <v>117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6" t="s">
        <v>116</v>
      </c>
      <c r="BK117" s="211">
        <f>ROUND(I117*H117,2)</f>
        <v>0</v>
      </c>
      <c r="BL117" s="16" t="s">
        <v>125</v>
      </c>
      <c r="BM117" s="210" t="s">
        <v>195</v>
      </c>
    </row>
    <row r="118" spans="1:65" s="2" customFormat="1" ht="16.5" customHeight="1">
      <c r="A118" s="37"/>
      <c r="B118" s="38"/>
      <c r="C118" s="199" t="s">
        <v>196</v>
      </c>
      <c r="D118" s="199" t="s">
        <v>120</v>
      </c>
      <c r="E118" s="200" t="s">
        <v>197</v>
      </c>
      <c r="F118" s="201" t="s">
        <v>198</v>
      </c>
      <c r="G118" s="202" t="s">
        <v>123</v>
      </c>
      <c r="H118" s="203">
        <v>172</v>
      </c>
      <c r="I118" s="204"/>
      <c r="J118" s="205">
        <f>ROUND(I118*H118,2)</f>
        <v>0</v>
      </c>
      <c r="K118" s="201" t="s">
        <v>124</v>
      </c>
      <c r="L118" s="43"/>
      <c r="M118" s="206" t="s">
        <v>19</v>
      </c>
      <c r="N118" s="207" t="s">
        <v>43</v>
      </c>
      <c r="O118" s="83"/>
      <c r="P118" s="208">
        <f>O118*H118</f>
        <v>0</v>
      </c>
      <c r="Q118" s="208">
        <v>0.00048</v>
      </c>
      <c r="R118" s="208">
        <f>Q118*H118</f>
        <v>0.08256000000000001</v>
      </c>
      <c r="S118" s="208">
        <v>0</v>
      </c>
      <c r="T118" s="209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0" t="s">
        <v>125</v>
      </c>
      <c r="AT118" s="210" t="s">
        <v>120</v>
      </c>
      <c r="AU118" s="210" t="s">
        <v>116</v>
      </c>
      <c r="AY118" s="16" t="s">
        <v>117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6" t="s">
        <v>116</v>
      </c>
      <c r="BK118" s="211">
        <f>ROUND(I118*H118,2)</f>
        <v>0</v>
      </c>
      <c r="BL118" s="16" t="s">
        <v>125</v>
      </c>
      <c r="BM118" s="210" t="s">
        <v>199</v>
      </c>
    </row>
    <row r="119" spans="1:65" s="2" customFormat="1" ht="16.5" customHeight="1">
      <c r="A119" s="37"/>
      <c r="B119" s="38"/>
      <c r="C119" s="199" t="s">
        <v>200</v>
      </c>
      <c r="D119" s="199" t="s">
        <v>120</v>
      </c>
      <c r="E119" s="200" t="s">
        <v>201</v>
      </c>
      <c r="F119" s="201" t="s">
        <v>202</v>
      </c>
      <c r="G119" s="202" t="s">
        <v>123</v>
      </c>
      <c r="H119" s="203">
        <v>13</v>
      </c>
      <c r="I119" s="204"/>
      <c r="J119" s="205">
        <f>ROUND(I119*H119,2)</f>
        <v>0</v>
      </c>
      <c r="K119" s="201" t="s">
        <v>124</v>
      </c>
      <c r="L119" s="43"/>
      <c r="M119" s="206" t="s">
        <v>19</v>
      </c>
      <c r="N119" s="207" t="s">
        <v>43</v>
      </c>
      <c r="O119" s="83"/>
      <c r="P119" s="208">
        <f>O119*H119</f>
        <v>0</v>
      </c>
      <c r="Q119" s="208">
        <v>0.00071</v>
      </c>
      <c r="R119" s="208">
        <f>Q119*H119</f>
        <v>0.00923</v>
      </c>
      <c r="S119" s="208">
        <v>0</v>
      </c>
      <c r="T119" s="20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0" t="s">
        <v>125</v>
      </c>
      <c r="AT119" s="210" t="s">
        <v>120</v>
      </c>
      <c r="AU119" s="210" t="s">
        <v>116</v>
      </c>
      <c r="AY119" s="16" t="s">
        <v>117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6" t="s">
        <v>116</v>
      </c>
      <c r="BK119" s="211">
        <f>ROUND(I119*H119,2)</f>
        <v>0</v>
      </c>
      <c r="BL119" s="16" t="s">
        <v>125</v>
      </c>
      <c r="BM119" s="210" t="s">
        <v>203</v>
      </c>
    </row>
    <row r="120" spans="1:65" s="2" customFormat="1" ht="16.5" customHeight="1">
      <c r="A120" s="37"/>
      <c r="B120" s="38"/>
      <c r="C120" s="199" t="s">
        <v>204</v>
      </c>
      <c r="D120" s="199" t="s">
        <v>120</v>
      </c>
      <c r="E120" s="200" t="s">
        <v>205</v>
      </c>
      <c r="F120" s="201" t="s">
        <v>206</v>
      </c>
      <c r="G120" s="202" t="s">
        <v>123</v>
      </c>
      <c r="H120" s="203">
        <v>15</v>
      </c>
      <c r="I120" s="204"/>
      <c r="J120" s="205">
        <f>ROUND(I120*H120,2)</f>
        <v>0</v>
      </c>
      <c r="K120" s="201" t="s">
        <v>124</v>
      </c>
      <c r="L120" s="43"/>
      <c r="M120" s="206" t="s">
        <v>19</v>
      </c>
      <c r="N120" s="207" t="s">
        <v>43</v>
      </c>
      <c r="O120" s="83"/>
      <c r="P120" s="208">
        <f>O120*H120</f>
        <v>0</v>
      </c>
      <c r="Q120" s="208">
        <v>0.00224</v>
      </c>
      <c r="R120" s="208">
        <f>Q120*H120</f>
        <v>0.0336</v>
      </c>
      <c r="S120" s="208">
        <v>0</v>
      </c>
      <c r="T120" s="20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0" t="s">
        <v>125</v>
      </c>
      <c r="AT120" s="210" t="s">
        <v>120</v>
      </c>
      <c r="AU120" s="210" t="s">
        <v>116</v>
      </c>
      <c r="AY120" s="16" t="s">
        <v>117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6" t="s">
        <v>116</v>
      </c>
      <c r="BK120" s="211">
        <f>ROUND(I120*H120,2)</f>
        <v>0</v>
      </c>
      <c r="BL120" s="16" t="s">
        <v>125</v>
      </c>
      <c r="BM120" s="210" t="s">
        <v>207</v>
      </c>
    </row>
    <row r="121" spans="1:65" s="2" customFormat="1" ht="16.5" customHeight="1">
      <c r="A121" s="37"/>
      <c r="B121" s="38"/>
      <c r="C121" s="199" t="s">
        <v>208</v>
      </c>
      <c r="D121" s="199" t="s">
        <v>120</v>
      </c>
      <c r="E121" s="200" t="s">
        <v>209</v>
      </c>
      <c r="F121" s="201" t="s">
        <v>210</v>
      </c>
      <c r="G121" s="202" t="s">
        <v>123</v>
      </c>
      <c r="H121" s="203">
        <v>28</v>
      </c>
      <c r="I121" s="204"/>
      <c r="J121" s="205">
        <f>ROUND(I121*H121,2)</f>
        <v>0</v>
      </c>
      <c r="K121" s="201" t="s">
        <v>124</v>
      </c>
      <c r="L121" s="43"/>
      <c r="M121" s="206" t="s">
        <v>19</v>
      </c>
      <c r="N121" s="207" t="s">
        <v>43</v>
      </c>
      <c r="O121" s="83"/>
      <c r="P121" s="208">
        <f>O121*H121</f>
        <v>0</v>
      </c>
      <c r="Q121" s="208">
        <v>0.00159</v>
      </c>
      <c r="R121" s="208">
        <f>Q121*H121</f>
        <v>0.044520000000000004</v>
      </c>
      <c r="S121" s="208">
        <v>0</v>
      </c>
      <c r="T121" s="20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0" t="s">
        <v>125</v>
      </c>
      <c r="AT121" s="210" t="s">
        <v>120</v>
      </c>
      <c r="AU121" s="210" t="s">
        <v>116</v>
      </c>
      <c r="AY121" s="16" t="s">
        <v>117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6" t="s">
        <v>116</v>
      </c>
      <c r="BK121" s="211">
        <f>ROUND(I121*H121,2)</f>
        <v>0</v>
      </c>
      <c r="BL121" s="16" t="s">
        <v>125</v>
      </c>
      <c r="BM121" s="210" t="s">
        <v>211</v>
      </c>
    </row>
    <row r="122" spans="1:65" s="2" customFormat="1" ht="16.5" customHeight="1">
      <c r="A122" s="37"/>
      <c r="B122" s="38"/>
      <c r="C122" s="199" t="s">
        <v>7</v>
      </c>
      <c r="D122" s="199" t="s">
        <v>120</v>
      </c>
      <c r="E122" s="200" t="s">
        <v>212</v>
      </c>
      <c r="F122" s="201" t="s">
        <v>213</v>
      </c>
      <c r="G122" s="202" t="s">
        <v>214</v>
      </c>
      <c r="H122" s="203">
        <v>117</v>
      </c>
      <c r="I122" s="204"/>
      <c r="J122" s="205">
        <f>ROUND(I122*H122,2)</f>
        <v>0</v>
      </c>
      <c r="K122" s="201" t="s">
        <v>124</v>
      </c>
      <c r="L122" s="43"/>
      <c r="M122" s="206" t="s">
        <v>19</v>
      </c>
      <c r="N122" s="207" t="s">
        <v>43</v>
      </c>
      <c r="O122" s="83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0" t="s">
        <v>125</v>
      </c>
      <c r="AT122" s="210" t="s">
        <v>120</v>
      </c>
      <c r="AU122" s="210" t="s">
        <v>116</v>
      </c>
      <c r="AY122" s="16" t="s">
        <v>117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6" t="s">
        <v>116</v>
      </c>
      <c r="BK122" s="211">
        <f>ROUND(I122*H122,2)</f>
        <v>0</v>
      </c>
      <c r="BL122" s="16" t="s">
        <v>125</v>
      </c>
      <c r="BM122" s="210" t="s">
        <v>215</v>
      </c>
    </row>
    <row r="123" spans="1:65" s="2" customFormat="1" ht="16.5" customHeight="1">
      <c r="A123" s="37"/>
      <c r="B123" s="38"/>
      <c r="C123" s="199" t="s">
        <v>216</v>
      </c>
      <c r="D123" s="199" t="s">
        <v>120</v>
      </c>
      <c r="E123" s="200" t="s">
        <v>217</v>
      </c>
      <c r="F123" s="201" t="s">
        <v>218</v>
      </c>
      <c r="G123" s="202" t="s">
        <v>214</v>
      </c>
      <c r="H123" s="203">
        <v>62</v>
      </c>
      <c r="I123" s="204"/>
      <c r="J123" s="205">
        <f>ROUND(I123*H123,2)</f>
        <v>0</v>
      </c>
      <c r="K123" s="201" t="s">
        <v>124</v>
      </c>
      <c r="L123" s="43"/>
      <c r="M123" s="206" t="s">
        <v>19</v>
      </c>
      <c r="N123" s="207" t="s">
        <v>43</v>
      </c>
      <c r="O123" s="83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0" t="s">
        <v>125</v>
      </c>
      <c r="AT123" s="210" t="s">
        <v>120</v>
      </c>
      <c r="AU123" s="210" t="s">
        <v>116</v>
      </c>
      <c r="AY123" s="16" t="s">
        <v>117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6" t="s">
        <v>116</v>
      </c>
      <c r="BK123" s="211">
        <f>ROUND(I123*H123,2)</f>
        <v>0</v>
      </c>
      <c r="BL123" s="16" t="s">
        <v>125</v>
      </c>
      <c r="BM123" s="210" t="s">
        <v>219</v>
      </c>
    </row>
    <row r="124" spans="1:65" s="2" customFormat="1" ht="16.5" customHeight="1">
      <c r="A124" s="37"/>
      <c r="B124" s="38"/>
      <c r="C124" s="199" t="s">
        <v>220</v>
      </c>
      <c r="D124" s="199" t="s">
        <v>120</v>
      </c>
      <c r="E124" s="200" t="s">
        <v>221</v>
      </c>
      <c r="F124" s="201" t="s">
        <v>222</v>
      </c>
      <c r="G124" s="202" t="s">
        <v>214</v>
      </c>
      <c r="H124" s="203">
        <v>41</v>
      </c>
      <c r="I124" s="204"/>
      <c r="J124" s="205">
        <f>ROUND(I124*H124,2)</f>
        <v>0</v>
      </c>
      <c r="K124" s="201" t="s">
        <v>124</v>
      </c>
      <c r="L124" s="43"/>
      <c r="M124" s="206" t="s">
        <v>19</v>
      </c>
      <c r="N124" s="207" t="s">
        <v>43</v>
      </c>
      <c r="O124" s="83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10" t="s">
        <v>125</v>
      </c>
      <c r="AT124" s="210" t="s">
        <v>120</v>
      </c>
      <c r="AU124" s="210" t="s">
        <v>116</v>
      </c>
      <c r="AY124" s="16" t="s">
        <v>117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6" t="s">
        <v>116</v>
      </c>
      <c r="BK124" s="211">
        <f>ROUND(I124*H124,2)</f>
        <v>0</v>
      </c>
      <c r="BL124" s="16" t="s">
        <v>125</v>
      </c>
      <c r="BM124" s="210" t="s">
        <v>223</v>
      </c>
    </row>
    <row r="125" spans="1:65" s="2" customFormat="1" ht="16.5" customHeight="1">
      <c r="A125" s="37"/>
      <c r="B125" s="38"/>
      <c r="C125" s="199" t="s">
        <v>224</v>
      </c>
      <c r="D125" s="199" t="s">
        <v>120</v>
      </c>
      <c r="E125" s="200" t="s">
        <v>225</v>
      </c>
      <c r="F125" s="201" t="s">
        <v>226</v>
      </c>
      <c r="G125" s="202" t="s">
        <v>214</v>
      </c>
      <c r="H125" s="203">
        <v>1</v>
      </c>
      <c r="I125" s="204"/>
      <c r="J125" s="205">
        <f>ROUND(I125*H125,2)</f>
        <v>0</v>
      </c>
      <c r="K125" s="201" t="s">
        <v>124</v>
      </c>
      <c r="L125" s="43"/>
      <c r="M125" s="206" t="s">
        <v>19</v>
      </c>
      <c r="N125" s="207" t="s">
        <v>43</v>
      </c>
      <c r="O125" s="83"/>
      <c r="P125" s="208">
        <f>O125*H125</f>
        <v>0</v>
      </c>
      <c r="Q125" s="208">
        <v>0.00197</v>
      </c>
      <c r="R125" s="208">
        <f>Q125*H125</f>
        <v>0.00197</v>
      </c>
      <c r="S125" s="208">
        <v>0</v>
      </c>
      <c r="T125" s="20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0" t="s">
        <v>125</v>
      </c>
      <c r="AT125" s="210" t="s">
        <v>120</v>
      </c>
      <c r="AU125" s="210" t="s">
        <v>116</v>
      </c>
      <c r="AY125" s="16" t="s">
        <v>117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6" t="s">
        <v>116</v>
      </c>
      <c r="BK125" s="211">
        <f>ROUND(I125*H125,2)</f>
        <v>0</v>
      </c>
      <c r="BL125" s="16" t="s">
        <v>125</v>
      </c>
      <c r="BM125" s="210" t="s">
        <v>227</v>
      </c>
    </row>
    <row r="126" spans="1:65" s="2" customFormat="1" ht="16.5" customHeight="1">
      <c r="A126" s="37"/>
      <c r="B126" s="38"/>
      <c r="C126" s="199" t="s">
        <v>228</v>
      </c>
      <c r="D126" s="199" t="s">
        <v>120</v>
      </c>
      <c r="E126" s="200" t="s">
        <v>229</v>
      </c>
      <c r="F126" s="201" t="s">
        <v>230</v>
      </c>
      <c r="G126" s="202" t="s">
        <v>214</v>
      </c>
      <c r="H126" s="203">
        <v>78</v>
      </c>
      <c r="I126" s="204"/>
      <c r="J126" s="205">
        <f>ROUND(I126*H126,2)</f>
        <v>0</v>
      </c>
      <c r="K126" s="201" t="s">
        <v>124</v>
      </c>
      <c r="L126" s="43"/>
      <c r="M126" s="206" t="s">
        <v>19</v>
      </c>
      <c r="N126" s="207" t="s">
        <v>43</v>
      </c>
      <c r="O126" s="83"/>
      <c r="P126" s="208">
        <f>O126*H126</f>
        <v>0</v>
      </c>
      <c r="Q126" s="208">
        <v>0.00034</v>
      </c>
      <c r="R126" s="208">
        <f>Q126*H126</f>
        <v>0.026520000000000002</v>
      </c>
      <c r="S126" s="208">
        <v>0</v>
      </c>
      <c r="T126" s="20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0" t="s">
        <v>125</v>
      </c>
      <c r="AT126" s="210" t="s">
        <v>120</v>
      </c>
      <c r="AU126" s="210" t="s">
        <v>116</v>
      </c>
      <c r="AY126" s="16" t="s">
        <v>117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6" t="s">
        <v>116</v>
      </c>
      <c r="BK126" s="211">
        <f>ROUND(I126*H126,2)</f>
        <v>0</v>
      </c>
      <c r="BL126" s="16" t="s">
        <v>125</v>
      </c>
      <c r="BM126" s="210" t="s">
        <v>231</v>
      </c>
    </row>
    <row r="127" spans="1:65" s="2" customFormat="1" ht="16.5" customHeight="1">
      <c r="A127" s="37"/>
      <c r="B127" s="38"/>
      <c r="C127" s="199" t="s">
        <v>232</v>
      </c>
      <c r="D127" s="199" t="s">
        <v>120</v>
      </c>
      <c r="E127" s="200" t="s">
        <v>233</v>
      </c>
      <c r="F127" s="201" t="s">
        <v>234</v>
      </c>
      <c r="G127" s="202" t="s">
        <v>214</v>
      </c>
      <c r="H127" s="203">
        <v>3</v>
      </c>
      <c r="I127" s="204"/>
      <c r="J127" s="205">
        <f>ROUND(I127*H127,2)</f>
        <v>0</v>
      </c>
      <c r="K127" s="201" t="s">
        <v>124</v>
      </c>
      <c r="L127" s="43"/>
      <c r="M127" s="206" t="s">
        <v>19</v>
      </c>
      <c r="N127" s="207" t="s">
        <v>43</v>
      </c>
      <c r="O127" s="83"/>
      <c r="P127" s="208">
        <f>O127*H127</f>
        <v>0</v>
      </c>
      <c r="Q127" s="208">
        <v>0.0005</v>
      </c>
      <c r="R127" s="208">
        <f>Q127*H127</f>
        <v>0.0015</v>
      </c>
      <c r="S127" s="208">
        <v>0</v>
      </c>
      <c r="T127" s="20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0" t="s">
        <v>125</v>
      </c>
      <c r="AT127" s="210" t="s">
        <v>120</v>
      </c>
      <c r="AU127" s="210" t="s">
        <v>116</v>
      </c>
      <c r="AY127" s="16" t="s">
        <v>117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6" t="s">
        <v>116</v>
      </c>
      <c r="BK127" s="211">
        <f>ROUND(I127*H127,2)</f>
        <v>0</v>
      </c>
      <c r="BL127" s="16" t="s">
        <v>125</v>
      </c>
      <c r="BM127" s="210" t="s">
        <v>235</v>
      </c>
    </row>
    <row r="128" spans="1:65" s="2" customFormat="1" ht="16.5" customHeight="1">
      <c r="A128" s="37"/>
      <c r="B128" s="38"/>
      <c r="C128" s="199" t="s">
        <v>236</v>
      </c>
      <c r="D128" s="199" t="s">
        <v>120</v>
      </c>
      <c r="E128" s="200" t="s">
        <v>237</v>
      </c>
      <c r="F128" s="201" t="s">
        <v>238</v>
      </c>
      <c r="G128" s="202" t="s">
        <v>214</v>
      </c>
      <c r="H128" s="203">
        <v>2</v>
      </c>
      <c r="I128" s="204"/>
      <c r="J128" s="205">
        <f>ROUND(I128*H128,2)</f>
        <v>0</v>
      </c>
      <c r="K128" s="201" t="s">
        <v>124</v>
      </c>
      <c r="L128" s="43"/>
      <c r="M128" s="206" t="s">
        <v>19</v>
      </c>
      <c r="N128" s="207" t="s">
        <v>43</v>
      </c>
      <c r="O128" s="83"/>
      <c r="P128" s="208">
        <f>O128*H128</f>
        <v>0</v>
      </c>
      <c r="Q128" s="208">
        <v>0.00342</v>
      </c>
      <c r="R128" s="208">
        <f>Q128*H128</f>
        <v>0.00684</v>
      </c>
      <c r="S128" s="208">
        <v>0</v>
      </c>
      <c r="T128" s="20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0" t="s">
        <v>125</v>
      </c>
      <c r="AT128" s="210" t="s">
        <v>120</v>
      </c>
      <c r="AU128" s="210" t="s">
        <v>116</v>
      </c>
      <c r="AY128" s="16" t="s">
        <v>117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6" t="s">
        <v>116</v>
      </c>
      <c r="BK128" s="211">
        <f>ROUND(I128*H128,2)</f>
        <v>0</v>
      </c>
      <c r="BL128" s="16" t="s">
        <v>125</v>
      </c>
      <c r="BM128" s="210" t="s">
        <v>239</v>
      </c>
    </row>
    <row r="129" spans="1:65" s="2" customFormat="1" ht="16.5" customHeight="1">
      <c r="A129" s="37"/>
      <c r="B129" s="38"/>
      <c r="C129" s="199" t="s">
        <v>240</v>
      </c>
      <c r="D129" s="199" t="s">
        <v>120</v>
      </c>
      <c r="E129" s="200" t="s">
        <v>241</v>
      </c>
      <c r="F129" s="201" t="s">
        <v>242</v>
      </c>
      <c r="G129" s="202" t="s">
        <v>214</v>
      </c>
      <c r="H129" s="203">
        <v>15</v>
      </c>
      <c r="I129" s="204"/>
      <c r="J129" s="205">
        <f>ROUND(I129*H129,2)</f>
        <v>0</v>
      </c>
      <c r="K129" s="201" t="s">
        <v>124</v>
      </c>
      <c r="L129" s="43"/>
      <c r="M129" s="206" t="s">
        <v>19</v>
      </c>
      <c r="N129" s="207" t="s">
        <v>43</v>
      </c>
      <c r="O129" s="83"/>
      <c r="P129" s="208">
        <f>O129*H129</f>
        <v>0</v>
      </c>
      <c r="Q129" s="208">
        <v>0.00016</v>
      </c>
      <c r="R129" s="208">
        <f>Q129*H129</f>
        <v>0.0024000000000000002</v>
      </c>
      <c r="S129" s="208">
        <v>0</v>
      </c>
      <c r="T129" s="20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0" t="s">
        <v>125</v>
      </c>
      <c r="AT129" s="210" t="s">
        <v>120</v>
      </c>
      <c r="AU129" s="210" t="s">
        <v>116</v>
      </c>
      <c r="AY129" s="16" t="s">
        <v>117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6" t="s">
        <v>116</v>
      </c>
      <c r="BK129" s="211">
        <f>ROUND(I129*H129,2)</f>
        <v>0</v>
      </c>
      <c r="BL129" s="16" t="s">
        <v>125</v>
      </c>
      <c r="BM129" s="210" t="s">
        <v>243</v>
      </c>
    </row>
    <row r="130" spans="1:65" s="2" customFormat="1" ht="16.5" customHeight="1">
      <c r="A130" s="37"/>
      <c r="B130" s="38"/>
      <c r="C130" s="199" t="s">
        <v>244</v>
      </c>
      <c r="D130" s="199" t="s">
        <v>120</v>
      </c>
      <c r="E130" s="200" t="s">
        <v>245</v>
      </c>
      <c r="F130" s="201" t="s">
        <v>246</v>
      </c>
      <c r="G130" s="202" t="s">
        <v>214</v>
      </c>
      <c r="H130" s="203">
        <v>8</v>
      </c>
      <c r="I130" s="204"/>
      <c r="J130" s="205">
        <f>ROUND(I130*H130,2)</f>
        <v>0</v>
      </c>
      <c r="K130" s="201" t="s">
        <v>124</v>
      </c>
      <c r="L130" s="43"/>
      <c r="M130" s="206" t="s">
        <v>19</v>
      </c>
      <c r="N130" s="207" t="s">
        <v>43</v>
      </c>
      <c r="O130" s="83"/>
      <c r="P130" s="208">
        <f>O130*H130</f>
        <v>0</v>
      </c>
      <c r="Q130" s="208">
        <v>0.00029</v>
      </c>
      <c r="R130" s="208">
        <f>Q130*H130</f>
        <v>0.00232</v>
      </c>
      <c r="S130" s="208">
        <v>0</v>
      </c>
      <c r="T130" s="20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0" t="s">
        <v>125</v>
      </c>
      <c r="AT130" s="210" t="s">
        <v>120</v>
      </c>
      <c r="AU130" s="210" t="s">
        <v>116</v>
      </c>
      <c r="AY130" s="16" t="s">
        <v>117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6" t="s">
        <v>116</v>
      </c>
      <c r="BK130" s="211">
        <f>ROUND(I130*H130,2)</f>
        <v>0</v>
      </c>
      <c r="BL130" s="16" t="s">
        <v>125</v>
      </c>
      <c r="BM130" s="210" t="s">
        <v>247</v>
      </c>
    </row>
    <row r="131" spans="1:65" s="2" customFormat="1" ht="16.5" customHeight="1">
      <c r="A131" s="37"/>
      <c r="B131" s="38"/>
      <c r="C131" s="199" t="s">
        <v>248</v>
      </c>
      <c r="D131" s="199" t="s">
        <v>120</v>
      </c>
      <c r="E131" s="200" t="s">
        <v>249</v>
      </c>
      <c r="F131" s="201" t="s">
        <v>250</v>
      </c>
      <c r="G131" s="202" t="s">
        <v>123</v>
      </c>
      <c r="H131" s="203">
        <v>210</v>
      </c>
      <c r="I131" s="204"/>
      <c r="J131" s="205">
        <f>ROUND(I131*H131,2)</f>
        <v>0</v>
      </c>
      <c r="K131" s="201" t="s">
        <v>124</v>
      </c>
      <c r="L131" s="43"/>
      <c r="M131" s="206" t="s">
        <v>19</v>
      </c>
      <c r="N131" s="207" t="s">
        <v>43</v>
      </c>
      <c r="O131" s="83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0" t="s">
        <v>125</v>
      </c>
      <c r="AT131" s="210" t="s">
        <v>120</v>
      </c>
      <c r="AU131" s="210" t="s">
        <v>116</v>
      </c>
      <c r="AY131" s="16" t="s">
        <v>117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6" t="s">
        <v>116</v>
      </c>
      <c r="BK131" s="211">
        <f>ROUND(I131*H131,2)</f>
        <v>0</v>
      </c>
      <c r="BL131" s="16" t="s">
        <v>125</v>
      </c>
      <c r="BM131" s="210" t="s">
        <v>251</v>
      </c>
    </row>
    <row r="132" spans="1:65" s="2" customFormat="1" ht="16.5" customHeight="1">
      <c r="A132" s="37"/>
      <c r="B132" s="38"/>
      <c r="C132" s="199" t="s">
        <v>252</v>
      </c>
      <c r="D132" s="199" t="s">
        <v>120</v>
      </c>
      <c r="E132" s="200" t="s">
        <v>253</v>
      </c>
      <c r="F132" s="201" t="s">
        <v>254</v>
      </c>
      <c r="G132" s="202" t="s">
        <v>123</v>
      </c>
      <c r="H132" s="203">
        <v>69</v>
      </c>
      <c r="I132" s="204"/>
      <c r="J132" s="205">
        <f>ROUND(I132*H132,2)</f>
        <v>0</v>
      </c>
      <c r="K132" s="201" t="s">
        <v>124</v>
      </c>
      <c r="L132" s="43"/>
      <c r="M132" s="206" t="s">
        <v>19</v>
      </c>
      <c r="N132" s="207" t="s">
        <v>43</v>
      </c>
      <c r="O132" s="83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10" t="s">
        <v>125</v>
      </c>
      <c r="AT132" s="210" t="s">
        <v>120</v>
      </c>
      <c r="AU132" s="210" t="s">
        <v>116</v>
      </c>
      <c r="AY132" s="16" t="s">
        <v>117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6" t="s">
        <v>116</v>
      </c>
      <c r="BK132" s="211">
        <f>ROUND(I132*H132,2)</f>
        <v>0</v>
      </c>
      <c r="BL132" s="16" t="s">
        <v>125</v>
      </c>
      <c r="BM132" s="210" t="s">
        <v>255</v>
      </c>
    </row>
    <row r="133" spans="1:65" s="2" customFormat="1" ht="12">
      <c r="A133" s="37"/>
      <c r="B133" s="38"/>
      <c r="C133" s="199" t="s">
        <v>134</v>
      </c>
      <c r="D133" s="199" t="s">
        <v>120</v>
      </c>
      <c r="E133" s="200" t="s">
        <v>256</v>
      </c>
      <c r="F133" s="201" t="s">
        <v>257</v>
      </c>
      <c r="G133" s="202" t="s">
        <v>166</v>
      </c>
      <c r="H133" s="203">
        <v>1.81</v>
      </c>
      <c r="I133" s="204"/>
      <c r="J133" s="205">
        <f>ROUND(I133*H133,2)</f>
        <v>0</v>
      </c>
      <c r="K133" s="201" t="s">
        <v>124</v>
      </c>
      <c r="L133" s="43"/>
      <c r="M133" s="206" t="s">
        <v>19</v>
      </c>
      <c r="N133" s="207" t="s">
        <v>43</v>
      </c>
      <c r="O133" s="83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0" t="s">
        <v>125</v>
      </c>
      <c r="AT133" s="210" t="s">
        <v>120</v>
      </c>
      <c r="AU133" s="210" t="s">
        <v>116</v>
      </c>
      <c r="AY133" s="16" t="s">
        <v>117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6" t="s">
        <v>116</v>
      </c>
      <c r="BK133" s="211">
        <f>ROUND(I133*H133,2)</f>
        <v>0</v>
      </c>
      <c r="BL133" s="16" t="s">
        <v>125</v>
      </c>
      <c r="BM133" s="210" t="s">
        <v>258</v>
      </c>
    </row>
    <row r="134" spans="1:63" s="12" customFormat="1" ht="22.8" customHeight="1">
      <c r="A134" s="12"/>
      <c r="B134" s="183"/>
      <c r="C134" s="184"/>
      <c r="D134" s="185" t="s">
        <v>70</v>
      </c>
      <c r="E134" s="197" t="s">
        <v>259</v>
      </c>
      <c r="F134" s="197" t="s">
        <v>260</v>
      </c>
      <c r="G134" s="184"/>
      <c r="H134" s="184"/>
      <c r="I134" s="187"/>
      <c r="J134" s="198">
        <f>BK134</f>
        <v>0</v>
      </c>
      <c r="K134" s="184"/>
      <c r="L134" s="189"/>
      <c r="M134" s="190"/>
      <c r="N134" s="191"/>
      <c r="O134" s="191"/>
      <c r="P134" s="192">
        <f>SUM(P135:P185)</f>
        <v>0</v>
      </c>
      <c r="Q134" s="191"/>
      <c r="R134" s="192">
        <f>SUM(R135:R185)</f>
        <v>2.8327700000000005</v>
      </c>
      <c r="S134" s="191"/>
      <c r="T134" s="193">
        <f>SUM(T135:T185)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4" t="s">
        <v>116</v>
      </c>
      <c r="AT134" s="195" t="s">
        <v>70</v>
      </c>
      <c r="AU134" s="195" t="s">
        <v>79</v>
      </c>
      <c r="AY134" s="194" t="s">
        <v>117</v>
      </c>
      <c r="BK134" s="196">
        <f>SUM(BK135:BK185)</f>
        <v>0</v>
      </c>
    </row>
    <row r="135" spans="1:65" s="2" customFormat="1" ht="21.75" customHeight="1">
      <c r="A135" s="37"/>
      <c r="B135" s="38"/>
      <c r="C135" s="199" t="s">
        <v>261</v>
      </c>
      <c r="D135" s="199" t="s">
        <v>120</v>
      </c>
      <c r="E135" s="200" t="s">
        <v>262</v>
      </c>
      <c r="F135" s="201" t="s">
        <v>263</v>
      </c>
      <c r="G135" s="202" t="s">
        <v>123</v>
      </c>
      <c r="H135" s="203">
        <v>933</v>
      </c>
      <c r="I135" s="204"/>
      <c r="J135" s="205">
        <f>ROUND(I135*H135,2)</f>
        <v>0</v>
      </c>
      <c r="K135" s="201" t="s">
        <v>124</v>
      </c>
      <c r="L135" s="43"/>
      <c r="M135" s="206" t="s">
        <v>19</v>
      </c>
      <c r="N135" s="207" t="s">
        <v>43</v>
      </c>
      <c r="O135" s="83"/>
      <c r="P135" s="208">
        <f>O135*H135</f>
        <v>0</v>
      </c>
      <c r="Q135" s="208">
        <v>0.00084</v>
      </c>
      <c r="R135" s="208">
        <f>Q135*H135</f>
        <v>0.7837200000000001</v>
      </c>
      <c r="S135" s="208">
        <v>0</v>
      </c>
      <c r="T135" s="20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0" t="s">
        <v>125</v>
      </c>
      <c r="AT135" s="210" t="s">
        <v>120</v>
      </c>
      <c r="AU135" s="210" t="s">
        <v>116</v>
      </c>
      <c r="AY135" s="16" t="s">
        <v>117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6" t="s">
        <v>116</v>
      </c>
      <c r="BK135" s="211">
        <f>ROUND(I135*H135,2)</f>
        <v>0</v>
      </c>
      <c r="BL135" s="16" t="s">
        <v>125</v>
      </c>
      <c r="BM135" s="210" t="s">
        <v>264</v>
      </c>
    </row>
    <row r="136" spans="1:65" s="2" customFormat="1" ht="21.75" customHeight="1">
      <c r="A136" s="37"/>
      <c r="B136" s="38"/>
      <c r="C136" s="199" t="s">
        <v>265</v>
      </c>
      <c r="D136" s="199" t="s">
        <v>120</v>
      </c>
      <c r="E136" s="200" t="s">
        <v>266</v>
      </c>
      <c r="F136" s="201" t="s">
        <v>267</v>
      </c>
      <c r="G136" s="202" t="s">
        <v>123</v>
      </c>
      <c r="H136" s="203">
        <v>54</v>
      </c>
      <c r="I136" s="204"/>
      <c r="J136" s="205">
        <f>ROUND(I136*H136,2)</f>
        <v>0</v>
      </c>
      <c r="K136" s="201" t="s">
        <v>124</v>
      </c>
      <c r="L136" s="43"/>
      <c r="M136" s="206" t="s">
        <v>19</v>
      </c>
      <c r="N136" s="207" t="s">
        <v>43</v>
      </c>
      <c r="O136" s="83"/>
      <c r="P136" s="208">
        <f>O136*H136</f>
        <v>0</v>
      </c>
      <c r="Q136" s="208">
        <v>0.00116</v>
      </c>
      <c r="R136" s="208">
        <f>Q136*H136</f>
        <v>0.06264</v>
      </c>
      <c r="S136" s="208">
        <v>0</v>
      </c>
      <c r="T136" s="20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0" t="s">
        <v>125</v>
      </c>
      <c r="AT136" s="210" t="s">
        <v>120</v>
      </c>
      <c r="AU136" s="210" t="s">
        <v>116</v>
      </c>
      <c r="AY136" s="16" t="s">
        <v>117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6" t="s">
        <v>116</v>
      </c>
      <c r="BK136" s="211">
        <f>ROUND(I136*H136,2)</f>
        <v>0</v>
      </c>
      <c r="BL136" s="16" t="s">
        <v>125</v>
      </c>
      <c r="BM136" s="210" t="s">
        <v>268</v>
      </c>
    </row>
    <row r="137" spans="1:65" s="2" customFormat="1" ht="21.75" customHeight="1">
      <c r="A137" s="37"/>
      <c r="B137" s="38"/>
      <c r="C137" s="199" t="s">
        <v>269</v>
      </c>
      <c r="D137" s="199" t="s">
        <v>120</v>
      </c>
      <c r="E137" s="200" t="s">
        <v>270</v>
      </c>
      <c r="F137" s="201" t="s">
        <v>271</v>
      </c>
      <c r="G137" s="202" t="s">
        <v>123</v>
      </c>
      <c r="H137" s="203">
        <v>48</v>
      </c>
      <c r="I137" s="204"/>
      <c r="J137" s="205">
        <f>ROUND(I137*H137,2)</f>
        <v>0</v>
      </c>
      <c r="K137" s="201" t="s">
        <v>124</v>
      </c>
      <c r="L137" s="43"/>
      <c r="M137" s="206" t="s">
        <v>19</v>
      </c>
      <c r="N137" s="207" t="s">
        <v>43</v>
      </c>
      <c r="O137" s="83"/>
      <c r="P137" s="208">
        <f>O137*H137</f>
        <v>0</v>
      </c>
      <c r="Q137" s="208">
        <v>0.00144</v>
      </c>
      <c r="R137" s="208">
        <f>Q137*H137</f>
        <v>0.06912</v>
      </c>
      <c r="S137" s="208">
        <v>0</v>
      </c>
      <c r="T137" s="20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0" t="s">
        <v>125</v>
      </c>
      <c r="AT137" s="210" t="s">
        <v>120</v>
      </c>
      <c r="AU137" s="210" t="s">
        <v>116</v>
      </c>
      <c r="AY137" s="16" t="s">
        <v>117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6" t="s">
        <v>116</v>
      </c>
      <c r="BK137" s="211">
        <f>ROUND(I137*H137,2)</f>
        <v>0</v>
      </c>
      <c r="BL137" s="16" t="s">
        <v>125</v>
      </c>
      <c r="BM137" s="210" t="s">
        <v>272</v>
      </c>
    </row>
    <row r="138" spans="1:65" s="2" customFormat="1" ht="21.75" customHeight="1">
      <c r="A138" s="37"/>
      <c r="B138" s="38"/>
      <c r="C138" s="199" t="s">
        <v>273</v>
      </c>
      <c r="D138" s="199" t="s">
        <v>120</v>
      </c>
      <c r="E138" s="200" t="s">
        <v>274</v>
      </c>
      <c r="F138" s="201" t="s">
        <v>275</v>
      </c>
      <c r="G138" s="202" t="s">
        <v>123</v>
      </c>
      <c r="H138" s="203">
        <v>6</v>
      </c>
      <c r="I138" s="204"/>
      <c r="J138" s="205">
        <f>ROUND(I138*H138,2)</f>
        <v>0</v>
      </c>
      <c r="K138" s="201" t="s">
        <v>124</v>
      </c>
      <c r="L138" s="43"/>
      <c r="M138" s="206" t="s">
        <v>19</v>
      </c>
      <c r="N138" s="207" t="s">
        <v>43</v>
      </c>
      <c r="O138" s="83"/>
      <c r="P138" s="208">
        <f>O138*H138</f>
        <v>0</v>
      </c>
      <c r="Q138" s="208">
        <v>0.00281</v>
      </c>
      <c r="R138" s="208">
        <f>Q138*H138</f>
        <v>0.01686</v>
      </c>
      <c r="S138" s="208">
        <v>0</v>
      </c>
      <c r="T138" s="20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0" t="s">
        <v>125</v>
      </c>
      <c r="AT138" s="210" t="s">
        <v>120</v>
      </c>
      <c r="AU138" s="210" t="s">
        <v>116</v>
      </c>
      <c r="AY138" s="16" t="s">
        <v>117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6" t="s">
        <v>116</v>
      </c>
      <c r="BK138" s="211">
        <f>ROUND(I138*H138,2)</f>
        <v>0</v>
      </c>
      <c r="BL138" s="16" t="s">
        <v>125</v>
      </c>
      <c r="BM138" s="210" t="s">
        <v>276</v>
      </c>
    </row>
    <row r="139" spans="1:65" s="2" customFormat="1" ht="21.75" customHeight="1">
      <c r="A139" s="37"/>
      <c r="B139" s="38"/>
      <c r="C139" s="199" t="s">
        <v>277</v>
      </c>
      <c r="D139" s="199" t="s">
        <v>120</v>
      </c>
      <c r="E139" s="200" t="s">
        <v>278</v>
      </c>
      <c r="F139" s="201" t="s">
        <v>279</v>
      </c>
      <c r="G139" s="202" t="s">
        <v>123</v>
      </c>
      <c r="H139" s="203">
        <v>15</v>
      </c>
      <c r="I139" s="204"/>
      <c r="J139" s="205">
        <f>ROUND(I139*H139,2)</f>
        <v>0</v>
      </c>
      <c r="K139" s="201" t="s">
        <v>124</v>
      </c>
      <c r="L139" s="43"/>
      <c r="M139" s="206" t="s">
        <v>19</v>
      </c>
      <c r="N139" s="207" t="s">
        <v>43</v>
      </c>
      <c r="O139" s="83"/>
      <c r="P139" s="208">
        <f>O139*H139</f>
        <v>0</v>
      </c>
      <c r="Q139" s="208">
        <v>0.00098</v>
      </c>
      <c r="R139" s="208">
        <f>Q139*H139</f>
        <v>0.0147</v>
      </c>
      <c r="S139" s="208">
        <v>0</v>
      </c>
      <c r="T139" s="20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0" t="s">
        <v>125</v>
      </c>
      <c r="AT139" s="210" t="s">
        <v>120</v>
      </c>
      <c r="AU139" s="210" t="s">
        <v>116</v>
      </c>
      <c r="AY139" s="16" t="s">
        <v>117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6" t="s">
        <v>116</v>
      </c>
      <c r="BK139" s="211">
        <f>ROUND(I139*H139,2)</f>
        <v>0</v>
      </c>
      <c r="BL139" s="16" t="s">
        <v>125</v>
      </c>
      <c r="BM139" s="210" t="s">
        <v>280</v>
      </c>
    </row>
    <row r="140" spans="1:65" s="2" customFormat="1" ht="21.75" customHeight="1">
      <c r="A140" s="37"/>
      <c r="B140" s="38"/>
      <c r="C140" s="199" t="s">
        <v>281</v>
      </c>
      <c r="D140" s="199" t="s">
        <v>120</v>
      </c>
      <c r="E140" s="200" t="s">
        <v>282</v>
      </c>
      <c r="F140" s="201" t="s">
        <v>283</v>
      </c>
      <c r="G140" s="202" t="s">
        <v>123</v>
      </c>
      <c r="H140" s="203">
        <v>4</v>
      </c>
      <c r="I140" s="204"/>
      <c r="J140" s="205">
        <f>ROUND(I140*H140,2)</f>
        <v>0</v>
      </c>
      <c r="K140" s="201" t="s">
        <v>124</v>
      </c>
      <c r="L140" s="43"/>
      <c r="M140" s="206" t="s">
        <v>19</v>
      </c>
      <c r="N140" s="207" t="s">
        <v>43</v>
      </c>
      <c r="O140" s="83"/>
      <c r="P140" s="208">
        <f>O140*H140</f>
        <v>0</v>
      </c>
      <c r="Q140" s="208">
        <v>0.00126</v>
      </c>
      <c r="R140" s="208">
        <f>Q140*H140</f>
        <v>0.00504</v>
      </c>
      <c r="S140" s="208">
        <v>0</v>
      </c>
      <c r="T140" s="20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10" t="s">
        <v>125</v>
      </c>
      <c r="AT140" s="210" t="s">
        <v>120</v>
      </c>
      <c r="AU140" s="210" t="s">
        <v>116</v>
      </c>
      <c r="AY140" s="16" t="s">
        <v>117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6" t="s">
        <v>116</v>
      </c>
      <c r="BK140" s="211">
        <f>ROUND(I140*H140,2)</f>
        <v>0</v>
      </c>
      <c r="BL140" s="16" t="s">
        <v>125</v>
      </c>
      <c r="BM140" s="210" t="s">
        <v>284</v>
      </c>
    </row>
    <row r="141" spans="1:65" s="2" customFormat="1" ht="21.75" customHeight="1">
      <c r="A141" s="37"/>
      <c r="B141" s="38"/>
      <c r="C141" s="199" t="s">
        <v>285</v>
      </c>
      <c r="D141" s="199" t="s">
        <v>120</v>
      </c>
      <c r="E141" s="200" t="s">
        <v>286</v>
      </c>
      <c r="F141" s="201" t="s">
        <v>287</v>
      </c>
      <c r="G141" s="202" t="s">
        <v>123</v>
      </c>
      <c r="H141" s="203">
        <v>36</v>
      </c>
      <c r="I141" s="204"/>
      <c r="J141" s="205">
        <f>ROUND(I141*H141,2)</f>
        <v>0</v>
      </c>
      <c r="K141" s="201" t="s">
        <v>124</v>
      </c>
      <c r="L141" s="43"/>
      <c r="M141" s="206" t="s">
        <v>19</v>
      </c>
      <c r="N141" s="207" t="s">
        <v>43</v>
      </c>
      <c r="O141" s="83"/>
      <c r="P141" s="208">
        <f>O141*H141</f>
        <v>0</v>
      </c>
      <c r="Q141" s="208">
        <v>0.00153</v>
      </c>
      <c r="R141" s="208">
        <f>Q141*H141</f>
        <v>0.05508</v>
      </c>
      <c r="S141" s="208">
        <v>0</v>
      </c>
      <c r="T141" s="20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0" t="s">
        <v>125</v>
      </c>
      <c r="AT141" s="210" t="s">
        <v>120</v>
      </c>
      <c r="AU141" s="210" t="s">
        <v>116</v>
      </c>
      <c r="AY141" s="16" t="s">
        <v>117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6" t="s">
        <v>116</v>
      </c>
      <c r="BK141" s="211">
        <f>ROUND(I141*H141,2)</f>
        <v>0</v>
      </c>
      <c r="BL141" s="16" t="s">
        <v>125</v>
      </c>
      <c r="BM141" s="210" t="s">
        <v>288</v>
      </c>
    </row>
    <row r="142" spans="1:65" s="2" customFormat="1" ht="21.75" customHeight="1">
      <c r="A142" s="37"/>
      <c r="B142" s="38"/>
      <c r="C142" s="199" t="s">
        <v>289</v>
      </c>
      <c r="D142" s="199" t="s">
        <v>120</v>
      </c>
      <c r="E142" s="200" t="s">
        <v>290</v>
      </c>
      <c r="F142" s="201" t="s">
        <v>291</v>
      </c>
      <c r="G142" s="202" t="s">
        <v>123</v>
      </c>
      <c r="H142" s="203">
        <v>28</v>
      </c>
      <c r="I142" s="204"/>
      <c r="J142" s="205">
        <f>ROUND(I142*H142,2)</f>
        <v>0</v>
      </c>
      <c r="K142" s="201" t="s">
        <v>124</v>
      </c>
      <c r="L142" s="43"/>
      <c r="M142" s="206" t="s">
        <v>19</v>
      </c>
      <c r="N142" s="207" t="s">
        <v>43</v>
      </c>
      <c r="O142" s="83"/>
      <c r="P142" s="208">
        <f>O142*H142</f>
        <v>0</v>
      </c>
      <c r="Q142" s="208">
        <v>0.00284</v>
      </c>
      <c r="R142" s="208">
        <f>Q142*H142</f>
        <v>0.07952000000000001</v>
      </c>
      <c r="S142" s="208">
        <v>0</v>
      </c>
      <c r="T142" s="20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0" t="s">
        <v>125</v>
      </c>
      <c r="AT142" s="210" t="s">
        <v>120</v>
      </c>
      <c r="AU142" s="210" t="s">
        <v>116</v>
      </c>
      <c r="AY142" s="16" t="s">
        <v>117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6" t="s">
        <v>116</v>
      </c>
      <c r="BK142" s="211">
        <f>ROUND(I142*H142,2)</f>
        <v>0</v>
      </c>
      <c r="BL142" s="16" t="s">
        <v>125</v>
      </c>
      <c r="BM142" s="210" t="s">
        <v>292</v>
      </c>
    </row>
    <row r="143" spans="1:65" s="2" customFormat="1" ht="21.75" customHeight="1">
      <c r="A143" s="37"/>
      <c r="B143" s="38"/>
      <c r="C143" s="199" t="s">
        <v>293</v>
      </c>
      <c r="D143" s="199" t="s">
        <v>120</v>
      </c>
      <c r="E143" s="200" t="s">
        <v>294</v>
      </c>
      <c r="F143" s="201" t="s">
        <v>295</v>
      </c>
      <c r="G143" s="202" t="s">
        <v>123</v>
      </c>
      <c r="H143" s="203">
        <v>2</v>
      </c>
      <c r="I143" s="204"/>
      <c r="J143" s="205">
        <f>ROUND(I143*H143,2)</f>
        <v>0</v>
      </c>
      <c r="K143" s="201" t="s">
        <v>124</v>
      </c>
      <c r="L143" s="43"/>
      <c r="M143" s="206" t="s">
        <v>19</v>
      </c>
      <c r="N143" s="207" t="s">
        <v>43</v>
      </c>
      <c r="O143" s="83"/>
      <c r="P143" s="208">
        <f>O143*H143</f>
        <v>0</v>
      </c>
      <c r="Q143" s="208">
        <v>0.00373</v>
      </c>
      <c r="R143" s="208">
        <f>Q143*H143</f>
        <v>0.00746</v>
      </c>
      <c r="S143" s="208">
        <v>0</v>
      </c>
      <c r="T143" s="20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0" t="s">
        <v>125</v>
      </c>
      <c r="AT143" s="210" t="s">
        <v>120</v>
      </c>
      <c r="AU143" s="210" t="s">
        <v>116</v>
      </c>
      <c r="AY143" s="16" t="s">
        <v>117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6" t="s">
        <v>116</v>
      </c>
      <c r="BK143" s="211">
        <f>ROUND(I143*H143,2)</f>
        <v>0</v>
      </c>
      <c r="BL143" s="16" t="s">
        <v>125</v>
      </c>
      <c r="BM143" s="210" t="s">
        <v>296</v>
      </c>
    </row>
    <row r="144" spans="1:65" s="2" customFormat="1" ht="21.75" customHeight="1">
      <c r="A144" s="37"/>
      <c r="B144" s="38"/>
      <c r="C144" s="199" t="s">
        <v>297</v>
      </c>
      <c r="D144" s="199" t="s">
        <v>120</v>
      </c>
      <c r="E144" s="200" t="s">
        <v>298</v>
      </c>
      <c r="F144" s="201" t="s">
        <v>299</v>
      </c>
      <c r="G144" s="202" t="s">
        <v>123</v>
      </c>
      <c r="H144" s="203">
        <v>77</v>
      </c>
      <c r="I144" s="204"/>
      <c r="J144" s="205">
        <f>ROUND(I144*H144,2)</f>
        <v>0</v>
      </c>
      <c r="K144" s="201" t="s">
        <v>124</v>
      </c>
      <c r="L144" s="43"/>
      <c r="M144" s="206" t="s">
        <v>19</v>
      </c>
      <c r="N144" s="207" t="s">
        <v>43</v>
      </c>
      <c r="O144" s="83"/>
      <c r="P144" s="208">
        <f>O144*H144</f>
        <v>0</v>
      </c>
      <c r="Q144" s="208">
        <v>0.0063</v>
      </c>
      <c r="R144" s="208">
        <f>Q144*H144</f>
        <v>0.4851</v>
      </c>
      <c r="S144" s="208">
        <v>0</v>
      </c>
      <c r="T144" s="20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0" t="s">
        <v>125</v>
      </c>
      <c r="AT144" s="210" t="s">
        <v>120</v>
      </c>
      <c r="AU144" s="210" t="s">
        <v>116</v>
      </c>
      <c r="AY144" s="16" t="s">
        <v>117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6" t="s">
        <v>116</v>
      </c>
      <c r="BK144" s="211">
        <f>ROUND(I144*H144,2)</f>
        <v>0</v>
      </c>
      <c r="BL144" s="16" t="s">
        <v>125</v>
      </c>
      <c r="BM144" s="210" t="s">
        <v>300</v>
      </c>
    </row>
    <row r="145" spans="1:65" s="2" customFormat="1" ht="21.75" customHeight="1">
      <c r="A145" s="37"/>
      <c r="B145" s="38"/>
      <c r="C145" s="199" t="s">
        <v>301</v>
      </c>
      <c r="D145" s="199" t="s">
        <v>120</v>
      </c>
      <c r="E145" s="200" t="s">
        <v>302</v>
      </c>
      <c r="F145" s="201" t="s">
        <v>303</v>
      </c>
      <c r="G145" s="202" t="s">
        <v>123</v>
      </c>
      <c r="H145" s="203">
        <v>3</v>
      </c>
      <c r="I145" s="204"/>
      <c r="J145" s="205">
        <f>ROUND(I145*H145,2)</f>
        <v>0</v>
      </c>
      <c r="K145" s="201" t="s">
        <v>124</v>
      </c>
      <c r="L145" s="43"/>
      <c r="M145" s="206" t="s">
        <v>19</v>
      </c>
      <c r="N145" s="207" t="s">
        <v>43</v>
      </c>
      <c r="O145" s="83"/>
      <c r="P145" s="208">
        <f>O145*H145</f>
        <v>0</v>
      </c>
      <c r="Q145" s="208">
        <v>0.01484</v>
      </c>
      <c r="R145" s="208">
        <f>Q145*H145</f>
        <v>0.044520000000000004</v>
      </c>
      <c r="S145" s="208">
        <v>0</v>
      </c>
      <c r="T145" s="20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0" t="s">
        <v>125</v>
      </c>
      <c r="AT145" s="210" t="s">
        <v>120</v>
      </c>
      <c r="AU145" s="210" t="s">
        <v>116</v>
      </c>
      <c r="AY145" s="16" t="s">
        <v>117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6" t="s">
        <v>116</v>
      </c>
      <c r="BK145" s="211">
        <f>ROUND(I145*H145,2)</f>
        <v>0</v>
      </c>
      <c r="BL145" s="16" t="s">
        <v>125</v>
      </c>
      <c r="BM145" s="210" t="s">
        <v>304</v>
      </c>
    </row>
    <row r="146" spans="1:65" s="2" customFormat="1" ht="12">
      <c r="A146" s="37"/>
      <c r="B146" s="38"/>
      <c r="C146" s="199" t="s">
        <v>305</v>
      </c>
      <c r="D146" s="199" t="s">
        <v>120</v>
      </c>
      <c r="E146" s="200" t="s">
        <v>306</v>
      </c>
      <c r="F146" s="201" t="s">
        <v>307</v>
      </c>
      <c r="G146" s="202" t="s">
        <v>123</v>
      </c>
      <c r="H146" s="203">
        <v>498</v>
      </c>
      <c r="I146" s="204"/>
      <c r="J146" s="205">
        <f>ROUND(I146*H146,2)</f>
        <v>0</v>
      </c>
      <c r="K146" s="201" t="s">
        <v>124</v>
      </c>
      <c r="L146" s="43"/>
      <c r="M146" s="206" t="s">
        <v>19</v>
      </c>
      <c r="N146" s="207" t="s">
        <v>43</v>
      </c>
      <c r="O146" s="83"/>
      <c r="P146" s="208">
        <f>O146*H146</f>
        <v>0</v>
      </c>
      <c r="Q146" s="208">
        <v>4E-05</v>
      </c>
      <c r="R146" s="208">
        <f>Q146*H146</f>
        <v>0.01992</v>
      </c>
      <c r="S146" s="208">
        <v>0</v>
      </c>
      <c r="T146" s="20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0" t="s">
        <v>125</v>
      </c>
      <c r="AT146" s="210" t="s">
        <v>120</v>
      </c>
      <c r="AU146" s="210" t="s">
        <v>116</v>
      </c>
      <c r="AY146" s="16" t="s">
        <v>117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6" t="s">
        <v>116</v>
      </c>
      <c r="BK146" s="211">
        <f>ROUND(I146*H146,2)</f>
        <v>0</v>
      </c>
      <c r="BL146" s="16" t="s">
        <v>125</v>
      </c>
      <c r="BM146" s="210" t="s">
        <v>308</v>
      </c>
    </row>
    <row r="147" spans="1:65" s="2" customFormat="1" ht="12">
      <c r="A147" s="37"/>
      <c r="B147" s="38"/>
      <c r="C147" s="199" t="s">
        <v>309</v>
      </c>
      <c r="D147" s="199" t="s">
        <v>120</v>
      </c>
      <c r="E147" s="200" t="s">
        <v>310</v>
      </c>
      <c r="F147" s="201" t="s">
        <v>311</v>
      </c>
      <c r="G147" s="202" t="s">
        <v>123</v>
      </c>
      <c r="H147" s="203">
        <v>370</v>
      </c>
      <c r="I147" s="204"/>
      <c r="J147" s="205">
        <f>ROUND(I147*H147,2)</f>
        <v>0</v>
      </c>
      <c r="K147" s="201" t="s">
        <v>124</v>
      </c>
      <c r="L147" s="43"/>
      <c r="M147" s="206" t="s">
        <v>19</v>
      </c>
      <c r="N147" s="207" t="s">
        <v>43</v>
      </c>
      <c r="O147" s="83"/>
      <c r="P147" s="208">
        <f>O147*H147</f>
        <v>0</v>
      </c>
      <c r="Q147" s="208">
        <v>5E-05</v>
      </c>
      <c r="R147" s="208">
        <f>Q147*H147</f>
        <v>0.018500000000000003</v>
      </c>
      <c r="S147" s="208">
        <v>0</v>
      </c>
      <c r="T147" s="20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10" t="s">
        <v>125</v>
      </c>
      <c r="AT147" s="210" t="s">
        <v>120</v>
      </c>
      <c r="AU147" s="210" t="s">
        <v>116</v>
      </c>
      <c r="AY147" s="16" t="s">
        <v>117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6" t="s">
        <v>116</v>
      </c>
      <c r="BK147" s="211">
        <f>ROUND(I147*H147,2)</f>
        <v>0</v>
      </c>
      <c r="BL147" s="16" t="s">
        <v>125</v>
      </c>
      <c r="BM147" s="210" t="s">
        <v>312</v>
      </c>
    </row>
    <row r="148" spans="1:65" s="2" customFormat="1" ht="33" customHeight="1">
      <c r="A148" s="37"/>
      <c r="B148" s="38"/>
      <c r="C148" s="199" t="s">
        <v>313</v>
      </c>
      <c r="D148" s="199" t="s">
        <v>120</v>
      </c>
      <c r="E148" s="200" t="s">
        <v>314</v>
      </c>
      <c r="F148" s="201" t="s">
        <v>315</v>
      </c>
      <c r="G148" s="202" t="s">
        <v>123</v>
      </c>
      <c r="H148" s="203">
        <v>59</v>
      </c>
      <c r="I148" s="204"/>
      <c r="J148" s="205">
        <f>ROUND(I148*H148,2)</f>
        <v>0</v>
      </c>
      <c r="K148" s="201" t="s">
        <v>124</v>
      </c>
      <c r="L148" s="43"/>
      <c r="M148" s="206" t="s">
        <v>19</v>
      </c>
      <c r="N148" s="207" t="s">
        <v>43</v>
      </c>
      <c r="O148" s="83"/>
      <c r="P148" s="208">
        <f>O148*H148</f>
        <v>0</v>
      </c>
      <c r="Q148" s="208">
        <v>7E-05</v>
      </c>
      <c r="R148" s="208">
        <f>Q148*H148</f>
        <v>0.00413</v>
      </c>
      <c r="S148" s="208">
        <v>0</v>
      </c>
      <c r="T148" s="20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0" t="s">
        <v>125</v>
      </c>
      <c r="AT148" s="210" t="s">
        <v>120</v>
      </c>
      <c r="AU148" s="210" t="s">
        <v>116</v>
      </c>
      <c r="AY148" s="16" t="s">
        <v>117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6" t="s">
        <v>116</v>
      </c>
      <c r="BK148" s="211">
        <f>ROUND(I148*H148,2)</f>
        <v>0</v>
      </c>
      <c r="BL148" s="16" t="s">
        <v>125</v>
      </c>
      <c r="BM148" s="210" t="s">
        <v>316</v>
      </c>
    </row>
    <row r="149" spans="1:65" s="2" customFormat="1" ht="12">
      <c r="A149" s="37"/>
      <c r="B149" s="38"/>
      <c r="C149" s="199" t="s">
        <v>317</v>
      </c>
      <c r="D149" s="199" t="s">
        <v>120</v>
      </c>
      <c r="E149" s="200" t="s">
        <v>318</v>
      </c>
      <c r="F149" s="201" t="s">
        <v>319</v>
      </c>
      <c r="G149" s="202" t="s">
        <v>123</v>
      </c>
      <c r="H149" s="203">
        <v>6</v>
      </c>
      <c r="I149" s="204"/>
      <c r="J149" s="205">
        <f>ROUND(I149*H149,2)</f>
        <v>0</v>
      </c>
      <c r="K149" s="201" t="s">
        <v>124</v>
      </c>
      <c r="L149" s="43"/>
      <c r="M149" s="206" t="s">
        <v>19</v>
      </c>
      <c r="N149" s="207" t="s">
        <v>43</v>
      </c>
      <c r="O149" s="83"/>
      <c r="P149" s="208">
        <f>O149*H149</f>
        <v>0</v>
      </c>
      <c r="Q149" s="208">
        <v>7E-05</v>
      </c>
      <c r="R149" s="208">
        <f>Q149*H149</f>
        <v>0.00041999999999999996</v>
      </c>
      <c r="S149" s="208">
        <v>0</v>
      </c>
      <c r="T149" s="20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10" t="s">
        <v>125</v>
      </c>
      <c r="AT149" s="210" t="s">
        <v>120</v>
      </c>
      <c r="AU149" s="210" t="s">
        <v>116</v>
      </c>
      <c r="AY149" s="16" t="s">
        <v>117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6" t="s">
        <v>116</v>
      </c>
      <c r="BK149" s="211">
        <f>ROUND(I149*H149,2)</f>
        <v>0</v>
      </c>
      <c r="BL149" s="16" t="s">
        <v>125</v>
      </c>
      <c r="BM149" s="210" t="s">
        <v>320</v>
      </c>
    </row>
    <row r="150" spans="1:65" s="2" customFormat="1" ht="33" customHeight="1">
      <c r="A150" s="37"/>
      <c r="B150" s="38"/>
      <c r="C150" s="199" t="s">
        <v>321</v>
      </c>
      <c r="D150" s="199" t="s">
        <v>120</v>
      </c>
      <c r="E150" s="200" t="s">
        <v>322</v>
      </c>
      <c r="F150" s="201" t="s">
        <v>323</v>
      </c>
      <c r="G150" s="202" t="s">
        <v>123</v>
      </c>
      <c r="H150" s="203">
        <v>19</v>
      </c>
      <c r="I150" s="204"/>
      <c r="J150" s="205">
        <f>ROUND(I150*H150,2)</f>
        <v>0</v>
      </c>
      <c r="K150" s="201" t="s">
        <v>124</v>
      </c>
      <c r="L150" s="43"/>
      <c r="M150" s="206" t="s">
        <v>19</v>
      </c>
      <c r="N150" s="207" t="s">
        <v>43</v>
      </c>
      <c r="O150" s="83"/>
      <c r="P150" s="208">
        <f>O150*H150</f>
        <v>0</v>
      </c>
      <c r="Q150" s="208">
        <v>9E-05</v>
      </c>
      <c r="R150" s="208">
        <f>Q150*H150</f>
        <v>0.0017100000000000001</v>
      </c>
      <c r="S150" s="208">
        <v>0</v>
      </c>
      <c r="T150" s="20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10" t="s">
        <v>125</v>
      </c>
      <c r="AT150" s="210" t="s">
        <v>120</v>
      </c>
      <c r="AU150" s="210" t="s">
        <v>116</v>
      </c>
      <c r="AY150" s="16" t="s">
        <v>117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6" t="s">
        <v>116</v>
      </c>
      <c r="BK150" s="211">
        <f>ROUND(I150*H150,2)</f>
        <v>0</v>
      </c>
      <c r="BL150" s="16" t="s">
        <v>125</v>
      </c>
      <c r="BM150" s="210" t="s">
        <v>324</v>
      </c>
    </row>
    <row r="151" spans="1:65" s="2" customFormat="1" ht="33" customHeight="1">
      <c r="A151" s="37"/>
      <c r="B151" s="38"/>
      <c r="C151" s="199" t="s">
        <v>325</v>
      </c>
      <c r="D151" s="199" t="s">
        <v>120</v>
      </c>
      <c r="E151" s="200" t="s">
        <v>326</v>
      </c>
      <c r="F151" s="201" t="s">
        <v>327</v>
      </c>
      <c r="G151" s="202" t="s">
        <v>123</v>
      </c>
      <c r="H151" s="203">
        <v>39</v>
      </c>
      <c r="I151" s="204"/>
      <c r="J151" s="205">
        <f>ROUND(I151*H151,2)</f>
        <v>0</v>
      </c>
      <c r="K151" s="201" t="s">
        <v>124</v>
      </c>
      <c r="L151" s="43"/>
      <c r="M151" s="206" t="s">
        <v>19</v>
      </c>
      <c r="N151" s="207" t="s">
        <v>43</v>
      </c>
      <c r="O151" s="83"/>
      <c r="P151" s="208">
        <f>O151*H151</f>
        <v>0</v>
      </c>
      <c r="Q151" s="208">
        <v>0.00012</v>
      </c>
      <c r="R151" s="208">
        <f>Q151*H151</f>
        <v>0.00468</v>
      </c>
      <c r="S151" s="208">
        <v>0</v>
      </c>
      <c r="T151" s="20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0" t="s">
        <v>125</v>
      </c>
      <c r="AT151" s="210" t="s">
        <v>120</v>
      </c>
      <c r="AU151" s="210" t="s">
        <v>116</v>
      </c>
      <c r="AY151" s="16" t="s">
        <v>117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6" t="s">
        <v>116</v>
      </c>
      <c r="BK151" s="211">
        <f>ROUND(I151*H151,2)</f>
        <v>0</v>
      </c>
      <c r="BL151" s="16" t="s">
        <v>125</v>
      </c>
      <c r="BM151" s="210" t="s">
        <v>328</v>
      </c>
    </row>
    <row r="152" spans="1:65" s="2" customFormat="1" ht="33" customHeight="1">
      <c r="A152" s="37"/>
      <c r="B152" s="38"/>
      <c r="C152" s="199" t="s">
        <v>329</v>
      </c>
      <c r="D152" s="199" t="s">
        <v>120</v>
      </c>
      <c r="E152" s="200" t="s">
        <v>330</v>
      </c>
      <c r="F152" s="201" t="s">
        <v>331</v>
      </c>
      <c r="G152" s="202" t="s">
        <v>123</v>
      </c>
      <c r="H152" s="203">
        <v>3</v>
      </c>
      <c r="I152" s="204"/>
      <c r="J152" s="205">
        <f>ROUND(I152*H152,2)</f>
        <v>0</v>
      </c>
      <c r="K152" s="201" t="s">
        <v>124</v>
      </c>
      <c r="L152" s="43"/>
      <c r="M152" s="206" t="s">
        <v>19</v>
      </c>
      <c r="N152" s="207" t="s">
        <v>43</v>
      </c>
      <c r="O152" s="83"/>
      <c r="P152" s="208">
        <f>O152*H152</f>
        <v>0</v>
      </c>
      <c r="Q152" s="208">
        <v>0.00015</v>
      </c>
      <c r="R152" s="208">
        <f>Q152*H152</f>
        <v>0.00045</v>
      </c>
      <c r="S152" s="208">
        <v>0</v>
      </c>
      <c r="T152" s="20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0" t="s">
        <v>125</v>
      </c>
      <c r="AT152" s="210" t="s">
        <v>120</v>
      </c>
      <c r="AU152" s="210" t="s">
        <v>116</v>
      </c>
      <c r="AY152" s="16" t="s">
        <v>117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6" t="s">
        <v>116</v>
      </c>
      <c r="BK152" s="211">
        <f>ROUND(I152*H152,2)</f>
        <v>0</v>
      </c>
      <c r="BL152" s="16" t="s">
        <v>125</v>
      </c>
      <c r="BM152" s="210" t="s">
        <v>332</v>
      </c>
    </row>
    <row r="153" spans="1:65" s="2" customFormat="1" ht="33" customHeight="1">
      <c r="A153" s="37"/>
      <c r="B153" s="38"/>
      <c r="C153" s="199" t="s">
        <v>333</v>
      </c>
      <c r="D153" s="199" t="s">
        <v>120</v>
      </c>
      <c r="E153" s="200" t="s">
        <v>334</v>
      </c>
      <c r="F153" s="201" t="s">
        <v>335</v>
      </c>
      <c r="G153" s="202" t="s">
        <v>123</v>
      </c>
      <c r="H153" s="203">
        <v>65</v>
      </c>
      <c r="I153" s="204"/>
      <c r="J153" s="205">
        <f>ROUND(I153*H153,2)</f>
        <v>0</v>
      </c>
      <c r="K153" s="201" t="s">
        <v>124</v>
      </c>
      <c r="L153" s="43"/>
      <c r="M153" s="206" t="s">
        <v>19</v>
      </c>
      <c r="N153" s="207" t="s">
        <v>43</v>
      </c>
      <c r="O153" s="83"/>
      <c r="P153" s="208">
        <f>O153*H153</f>
        <v>0</v>
      </c>
      <c r="Q153" s="208">
        <v>0.0002</v>
      </c>
      <c r="R153" s="208">
        <f>Q153*H153</f>
        <v>0.013000000000000001</v>
      </c>
      <c r="S153" s="208">
        <v>0</v>
      </c>
      <c r="T153" s="20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10" t="s">
        <v>125</v>
      </c>
      <c r="AT153" s="210" t="s">
        <v>120</v>
      </c>
      <c r="AU153" s="210" t="s">
        <v>116</v>
      </c>
      <c r="AY153" s="16" t="s">
        <v>117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6" t="s">
        <v>116</v>
      </c>
      <c r="BK153" s="211">
        <f>ROUND(I153*H153,2)</f>
        <v>0</v>
      </c>
      <c r="BL153" s="16" t="s">
        <v>125</v>
      </c>
      <c r="BM153" s="210" t="s">
        <v>336</v>
      </c>
    </row>
    <row r="154" spans="1:65" s="2" customFormat="1" ht="33" customHeight="1">
      <c r="A154" s="37"/>
      <c r="B154" s="38"/>
      <c r="C154" s="199" t="s">
        <v>337</v>
      </c>
      <c r="D154" s="199" t="s">
        <v>120</v>
      </c>
      <c r="E154" s="200" t="s">
        <v>338</v>
      </c>
      <c r="F154" s="201" t="s">
        <v>339</v>
      </c>
      <c r="G154" s="202" t="s">
        <v>123</v>
      </c>
      <c r="H154" s="203">
        <v>49</v>
      </c>
      <c r="I154" s="204"/>
      <c r="J154" s="205">
        <f>ROUND(I154*H154,2)</f>
        <v>0</v>
      </c>
      <c r="K154" s="201" t="s">
        <v>124</v>
      </c>
      <c r="L154" s="43"/>
      <c r="M154" s="206" t="s">
        <v>19</v>
      </c>
      <c r="N154" s="207" t="s">
        <v>43</v>
      </c>
      <c r="O154" s="83"/>
      <c r="P154" s="208">
        <f>O154*H154</f>
        <v>0</v>
      </c>
      <c r="Q154" s="208">
        <v>0.00024</v>
      </c>
      <c r="R154" s="208">
        <f>Q154*H154</f>
        <v>0.01176</v>
      </c>
      <c r="S154" s="208">
        <v>0</v>
      </c>
      <c r="T154" s="20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10" t="s">
        <v>125</v>
      </c>
      <c r="AT154" s="210" t="s">
        <v>120</v>
      </c>
      <c r="AU154" s="210" t="s">
        <v>116</v>
      </c>
      <c r="AY154" s="16" t="s">
        <v>117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6" t="s">
        <v>116</v>
      </c>
      <c r="BK154" s="211">
        <f>ROUND(I154*H154,2)</f>
        <v>0</v>
      </c>
      <c r="BL154" s="16" t="s">
        <v>125</v>
      </c>
      <c r="BM154" s="210" t="s">
        <v>340</v>
      </c>
    </row>
    <row r="155" spans="1:65" s="2" customFormat="1" ht="16.5" customHeight="1">
      <c r="A155" s="37"/>
      <c r="B155" s="38"/>
      <c r="C155" s="199" t="s">
        <v>341</v>
      </c>
      <c r="D155" s="199" t="s">
        <v>120</v>
      </c>
      <c r="E155" s="200" t="s">
        <v>342</v>
      </c>
      <c r="F155" s="201" t="s">
        <v>343</v>
      </c>
      <c r="G155" s="202" t="s">
        <v>123</v>
      </c>
      <c r="H155" s="203">
        <v>15</v>
      </c>
      <c r="I155" s="204"/>
      <c r="J155" s="205">
        <f>ROUND(I155*H155,2)</f>
        <v>0</v>
      </c>
      <c r="K155" s="201" t="s">
        <v>124</v>
      </c>
      <c r="L155" s="43"/>
      <c r="M155" s="206" t="s">
        <v>19</v>
      </c>
      <c r="N155" s="207" t="s">
        <v>43</v>
      </c>
      <c r="O155" s="83"/>
      <c r="P155" s="208">
        <f>O155*H155</f>
        <v>0</v>
      </c>
      <c r="Q155" s="208">
        <v>0.00162</v>
      </c>
      <c r="R155" s="208">
        <f>Q155*H155</f>
        <v>0.0243</v>
      </c>
      <c r="S155" s="208">
        <v>0</v>
      </c>
      <c r="T155" s="20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10" t="s">
        <v>125</v>
      </c>
      <c r="AT155" s="210" t="s">
        <v>120</v>
      </c>
      <c r="AU155" s="210" t="s">
        <v>116</v>
      </c>
      <c r="AY155" s="16" t="s">
        <v>117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6" t="s">
        <v>116</v>
      </c>
      <c r="BK155" s="211">
        <f>ROUND(I155*H155,2)</f>
        <v>0</v>
      </c>
      <c r="BL155" s="16" t="s">
        <v>125</v>
      </c>
      <c r="BM155" s="210" t="s">
        <v>344</v>
      </c>
    </row>
    <row r="156" spans="1:65" s="2" customFormat="1" ht="16.5" customHeight="1">
      <c r="A156" s="37"/>
      <c r="B156" s="38"/>
      <c r="C156" s="199" t="s">
        <v>345</v>
      </c>
      <c r="D156" s="199" t="s">
        <v>120</v>
      </c>
      <c r="E156" s="200" t="s">
        <v>346</v>
      </c>
      <c r="F156" s="201" t="s">
        <v>347</v>
      </c>
      <c r="G156" s="202" t="s">
        <v>123</v>
      </c>
      <c r="H156" s="203">
        <v>4</v>
      </c>
      <c r="I156" s="204"/>
      <c r="J156" s="205">
        <f>ROUND(I156*H156,2)</f>
        <v>0</v>
      </c>
      <c r="K156" s="201" t="s">
        <v>124</v>
      </c>
      <c r="L156" s="43"/>
      <c r="M156" s="206" t="s">
        <v>19</v>
      </c>
      <c r="N156" s="207" t="s">
        <v>43</v>
      </c>
      <c r="O156" s="83"/>
      <c r="P156" s="208">
        <f>O156*H156</f>
        <v>0</v>
      </c>
      <c r="Q156" s="208">
        <v>0.00192</v>
      </c>
      <c r="R156" s="208">
        <f>Q156*H156</f>
        <v>0.00768</v>
      </c>
      <c r="S156" s="208">
        <v>0</v>
      </c>
      <c r="T156" s="20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0" t="s">
        <v>125</v>
      </c>
      <c r="AT156" s="210" t="s">
        <v>120</v>
      </c>
      <c r="AU156" s="210" t="s">
        <v>116</v>
      </c>
      <c r="AY156" s="16" t="s">
        <v>117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6" t="s">
        <v>116</v>
      </c>
      <c r="BK156" s="211">
        <f>ROUND(I156*H156,2)</f>
        <v>0</v>
      </c>
      <c r="BL156" s="16" t="s">
        <v>125</v>
      </c>
      <c r="BM156" s="210" t="s">
        <v>348</v>
      </c>
    </row>
    <row r="157" spans="1:65" s="2" customFormat="1" ht="16.5" customHeight="1">
      <c r="A157" s="37"/>
      <c r="B157" s="38"/>
      <c r="C157" s="199" t="s">
        <v>349</v>
      </c>
      <c r="D157" s="199" t="s">
        <v>120</v>
      </c>
      <c r="E157" s="200" t="s">
        <v>350</v>
      </c>
      <c r="F157" s="201" t="s">
        <v>351</v>
      </c>
      <c r="G157" s="202" t="s">
        <v>123</v>
      </c>
      <c r="H157" s="203">
        <v>36</v>
      </c>
      <c r="I157" s="204"/>
      <c r="J157" s="205">
        <f>ROUND(I157*H157,2)</f>
        <v>0</v>
      </c>
      <c r="K157" s="201" t="s">
        <v>124</v>
      </c>
      <c r="L157" s="43"/>
      <c r="M157" s="206" t="s">
        <v>19</v>
      </c>
      <c r="N157" s="207" t="s">
        <v>43</v>
      </c>
      <c r="O157" s="83"/>
      <c r="P157" s="208">
        <f>O157*H157</f>
        <v>0</v>
      </c>
      <c r="Q157" s="208">
        <v>0.00242</v>
      </c>
      <c r="R157" s="208">
        <f>Q157*H157</f>
        <v>0.08711999999999999</v>
      </c>
      <c r="S157" s="208">
        <v>0</v>
      </c>
      <c r="T157" s="20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10" t="s">
        <v>125</v>
      </c>
      <c r="AT157" s="210" t="s">
        <v>120</v>
      </c>
      <c r="AU157" s="210" t="s">
        <v>116</v>
      </c>
      <c r="AY157" s="16" t="s">
        <v>117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6" t="s">
        <v>116</v>
      </c>
      <c r="BK157" s="211">
        <f>ROUND(I157*H157,2)</f>
        <v>0</v>
      </c>
      <c r="BL157" s="16" t="s">
        <v>125</v>
      </c>
      <c r="BM157" s="210" t="s">
        <v>352</v>
      </c>
    </row>
    <row r="158" spans="1:65" s="2" customFormat="1" ht="16.5" customHeight="1">
      <c r="A158" s="37"/>
      <c r="B158" s="38"/>
      <c r="C158" s="199" t="s">
        <v>353</v>
      </c>
      <c r="D158" s="199" t="s">
        <v>120</v>
      </c>
      <c r="E158" s="200" t="s">
        <v>354</v>
      </c>
      <c r="F158" s="201" t="s">
        <v>355</v>
      </c>
      <c r="G158" s="202" t="s">
        <v>123</v>
      </c>
      <c r="H158" s="203">
        <v>18</v>
      </c>
      <c r="I158" s="204"/>
      <c r="J158" s="205">
        <f>ROUND(I158*H158,2)</f>
        <v>0</v>
      </c>
      <c r="K158" s="201" t="s">
        <v>124</v>
      </c>
      <c r="L158" s="43"/>
      <c r="M158" s="206" t="s">
        <v>19</v>
      </c>
      <c r="N158" s="207" t="s">
        <v>43</v>
      </c>
      <c r="O158" s="83"/>
      <c r="P158" s="208">
        <f>O158*H158</f>
        <v>0</v>
      </c>
      <c r="Q158" s="208">
        <v>0.00268</v>
      </c>
      <c r="R158" s="208">
        <f>Q158*H158</f>
        <v>0.048240000000000005</v>
      </c>
      <c r="S158" s="208">
        <v>0</v>
      </c>
      <c r="T158" s="20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10" t="s">
        <v>125</v>
      </c>
      <c r="AT158" s="210" t="s">
        <v>120</v>
      </c>
      <c r="AU158" s="210" t="s">
        <v>116</v>
      </c>
      <c r="AY158" s="16" t="s">
        <v>117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6" t="s">
        <v>116</v>
      </c>
      <c r="BK158" s="211">
        <f>ROUND(I158*H158,2)</f>
        <v>0</v>
      </c>
      <c r="BL158" s="16" t="s">
        <v>125</v>
      </c>
      <c r="BM158" s="210" t="s">
        <v>356</v>
      </c>
    </row>
    <row r="159" spans="1:65" s="2" customFormat="1" ht="16.5" customHeight="1">
      <c r="A159" s="37"/>
      <c r="B159" s="38"/>
      <c r="C159" s="199" t="s">
        <v>357</v>
      </c>
      <c r="D159" s="199" t="s">
        <v>120</v>
      </c>
      <c r="E159" s="200" t="s">
        <v>358</v>
      </c>
      <c r="F159" s="201" t="s">
        <v>359</v>
      </c>
      <c r="G159" s="202" t="s">
        <v>123</v>
      </c>
      <c r="H159" s="203">
        <v>3</v>
      </c>
      <c r="I159" s="204"/>
      <c r="J159" s="205">
        <f>ROUND(I159*H159,2)</f>
        <v>0</v>
      </c>
      <c r="K159" s="201" t="s">
        <v>124</v>
      </c>
      <c r="L159" s="43"/>
      <c r="M159" s="206" t="s">
        <v>19</v>
      </c>
      <c r="N159" s="207" t="s">
        <v>43</v>
      </c>
      <c r="O159" s="83"/>
      <c r="P159" s="208">
        <f>O159*H159</f>
        <v>0</v>
      </c>
      <c r="Q159" s="208">
        <v>0.00394</v>
      </c>
      <c r="R159" s="208">
        <f>Q159*H159</f>
        <v>0.01182</v>
      </c>
      <c r="S159" s="208">
        <v>0</v>
      </c>
      <c r="T159" s="20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10" t="s">
        <v>125</v>
      </c>
      <c r="AT159" s="210" t="s">
        <v>120</v>
      </c>
      <c r="AU159" s="210" t="s">
        <v>116</v>
      </c>
      <c r="AY159" s="16" t="s">
        <v>117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6" t="s">
        <v>116</v>
      </c>
      <c r="BK159" s="211">
        <f>ROUND(I159*H159,2)</f>
        <v>0</v>
      </c>
      <c r="BL159" s="16" t="s">
        <v>125</v>
      </c>
      <c r="BM159" s="210" t="s">
        <v>360</v>
      </c>
    </row>
    <row r="160" spans="1:65" s="2" customFormat="1" ht="16.5" customHeight="1">
      <c r="A160" s="37"/>
      <c r="B160" s="38"/>
      <c r="C160" s="199" t="s">
        <v>361</v>
      </c>
      <c r="D160" s="199" t="s">
        <v>120</v>
      </c>
      <c r="E160" s="200" t="s">
        <v>362</v>
      </c>
      <c r="F160" s="201" t="s">
        <v>363</v>
      </c>
      <c r="G160" s="202" t="s">
        <v>123</v>
      </c>
      <c r="H160" s="203">
        <v>77</v>
      </c>
      <c r="I160" s="204"/>
      <c r="J160" s="205">
        <f>ROUND(I160*H160,2)</f>
        <v>0</v>
      </c>
      <c r="K160" s="201" t="s">
        <v>124</v>
      </c>
      <c r="L160" s="43"/>
      <c r="M160" s="206" t="s">
        <v>19</v>
      </c>
      <c r="N160" s="207" t="s">
        <v>43</v>
      </c>
      <c r="O160" s="83"/>
      <c r="P160" s="208">
        <f>O160*H160</f>
        <v>0</v>
      </c>
      <c r="Q160" s="208">
        <v>0.00434</v>
      </c>
      <c r="R160" s="208">
        <f>Q160*H160</f>
        <v>0.33418000000000003</v>
      </c>
      <c r="S160" s="208">
        <v>0</v>
      </c>
      <c r="T160" s="20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10" t="s">
        <v>125</v>
      </c>
      <c r="AT160" s="210" t="s">
        <v>120</v>
      </c>
      <c r="AU160" s="210" t="s">
        <v>116</v>
      </c>
      <c r="AY160" s="16" t="s">
        <v>117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6" t="s">
        <v>116</v>
      </c>
      <c r="BK160" s="211">
        <f>ROUND(I160*H160,2)</f>
        <v>0</v>
      </c>
      <c r="BL160" s="16" t="s">
        <v>125</v>
      </c>
      <c r="BM160" s="210" t="s">
        <v>364</v>
      </c>
    </row>
    <row r="161" spans="1:65" s="2" customFormat="1" ht="16.5" customHeight="1">
      <c r="A161" s="37"/>
      <c r="B161" s="38"/>
      <c r="C161" s="199" t="s">
        <v>365</v>
      </c>
      <c r="D161" s="199" t="s">
        <v>120</v>
      </c>
      <c r="E161" s="200" t="s">
        <v>366</v>
      </c>
      <c r="F161" s="201" t="s">
        <v>367</v>
      </c>
      <c r="G161" s="202" t="s">
        <v>123</v>
      </c>
      <c r="H161" s="203">
        <v>3</v>
      </c>
      <c r="I161" s="204"/>
      <c r="J161" s="205">
        <f>ROUND(I161*H161,2)</f>
        <v>0</v>
      </c>
      <c r="K161" s="201" t="s">
        <v>124</v>
      </c>
      <c r="L161" s="43"/>
      <c r="M161" s="206" t="s">
        <v>19</v>
      </c>
      <c r="N161" s="207" t="s">
        <v>43</v>
      </c>
      <c r="O161" s="83"/>
      <c r="P161" s="208">
        <f>O161*H161</f>
        <v>0</v>
      </c>
      <c r="Q161" s="208">
        <v>0.00485</v>
      </c>
      <c r="R161" s="208">
        <f>Q161*H161</f>
        <v>0.01455</v>
      </c>
      <c r="S161" s="208">
        <v>0</v>
      </c>
      <c r="T161" s="20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10" t="s">
        <v>125</v>
      </c>
      <c r="AT161" s="210" t="s">
        <v>120</v>
      </c>
      <c r="AU161" s="210" t="s">
        <v>116</v>
      </c>
      <c r="AY161" s="16" t="s">
        <v>117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6" t="s">
        <v>116</v>
      </c>
      <c r="BK161" s="211">
        <f>ROUND(I161*H161,2)</f>
        <v>0</v>
      </c>
      <c r="BL161" s="16" t="s">
        <v>125</v>
      </c>
      <c r="BM161" s="210" t="s">
        <v>368</v>
      </c>
    </row>
    <row r="162" spans="1:65" s="2" customFormat="1" ht="16.5" customHeight="1">
      <c r="A162" s="37"/>
      <c r="B162" s="38"/>
      <c r="C162" s="199" t="s">
        <v>369</v>
      </c>
      <c r="D162" s="199" t="s">
        <v>120</v>
      </c>
      <c r="E162" s="200" t="s">
        <v>370</v>
      </c>
      <c r="F162" s="201" t="s">
        <v>371</v>
      </c>
      <c r="G162" s="202" t="s">
        <v>214</v>
      </c>
      <c r="H162" s="203">
        <v>404</v>
      </c>
      <c r="I162" s="204"/>
      <c r="J162" s="205">
        <f>ROUND(I162*H162,2)</f>
        <v>0</v>
      </c>
      <c r="K162" s="201" t="s">
        <v>124</v>
      </c>
      <c r="L162" s="43"/>
      <c r="M162" s="206" t="s">
        <v>19</v>
      </c>
      <c r="N162" s="207" t="s">
        <v>43</v>
      </c>
      <c r="O162" s="83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10" t="s">
        <v>125</v>
      </c>
      <c r="AT162" s="210" t="s">
        <v>120</v>
      </c>
      <c r="AU162" s="210" t="s">
        <v>116</v>
      </c>
      <c r="AY162" s="16" t="s">
        <v>117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6" t="s">
        <v>116</v>
      </c>
      <c r="BK162" s="211">
        <f>ROUND(I162*H162,2)</f>
        <v>0</v>
      </c>
      <c r="BL162" s="16" t="s">
        <v>125</v>
      </c>
      <c r="BM162" s="210" t="s">
        <v>372</v>
      </c>
    </row>
    <row r="163" spans="1:65" s="2" customFormat="1" ht="21.75" customHeight="1">
      <c r="A163" s="37"/>
      <c r="B163" s="38"/>
      <c r="C163" s="199" t="s">
        <v>373</v>
      </c>
      <c r="D163" s="199" t="s">
        <v>120</v>
      </c>
      <c r="E163" s="200" t="s">
        <v>374</v>
      </c>
      <c r="F163" s="201" t="s">
        <v>375</v>
      </c>
      <c r="G163" s="202" t="s">
        <v>376</v>
      </c>
      <c r="H163" s="203">
        <v>1</v>
      </c>
      <c r="I163" s="204"/>
      <c r="J163" s="205">
        <f>ROUND(I163*H163,2)</f>
        <v>0</v>
      </c>
      <c r="K163" s="201" t="s">
        <v>124</v>
      </c>
      <c r="L163" s="43"/>
      <c r="M163" s="206" t="s">
        <v>19</v>
      </c>
      <c r="N163" s="207" t="s">
        <v>43</v>
      </c>
      <c r="O163" s="83"/>
      <c r="P163" s="208">
        <f>O163*H163</f>
        <v>0</v>
      </c>
      <c r="Q163" s="208">
        <v>0.02819</v>
      </c>
      <c r="R163" s="208">
        <f>Q163*H163</f>
        <v>0.02819</v>
      </c>
      <c r="S163" s="208">
        <v>0</v>
      </c>
      <c r="T163" s="20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10" t="s">
        <v>125</v>
      </c>
      <c r="AT163" s="210" t="s">
        <v>120</v>
      </c>
      <c r="AU163" s="210" t="s">
        <v>116</v>
      </c>
      <c r="AY163" s="16" t="s">
        <v>117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6" t="s">
        <v>116</v>
      </c>
      <c r="BK163" s="211">
        <f>ROUND(I163*H163,2)</f>
        <v>0</v>
      </c>
      <c r="BL163" s="16" t="s">
        <v>125</v>
      </c>
      <c r="BM163" s="210" t="s">
        <v>377</v>
      </c>
    </row>
    <row r="164" spans="1:65" s="2" customFormat="1" ht="16.5" customHeight="1">
      <c r="A164" s="37"/>
      <c r="B164" s="38"/>
      <c r="C164" s="199" t="s">
        <v>378</v>
      </c>
      <c r="D164" s="199" t="s">
        <v>120</v>
      </c>
      <c r="E164" s="200" t="s">
        <v>379</v>
      </c>
      <c r="F164" s="201" t="s">
        <v>380</v>
      </c>
      <c r="G164" s="202" t="s">
        <v>376</v>
      </c>
      <c r="H164" s="203">
        <v>1</v>
      </c>
      <c r="I164" s="204"/>
      <c r="J164" s="205">
        <f>ROUND(I164*H164,2)</f>
        <v>0</v>
      </c>
      <c r="K164" s="201" t="s">
        <v>124</v>
      </c>
      <c r="L164" s="43"/>
      <c r="M164" s="206" t="s">
        <v>19</v>
      </c>
      <c r="N164" s="207" t="s">
        <v>43</v>
      </c>
      <c r="O164" s="83"/>
      <c r="P164" s="208">
        <f>O164*H164</f>
        <v>0</v>
      </c>
      <c r="Q164" s="208">
        <v>0.0284</v>
      </c>
      <c r="R164" s="208">
        <f>Q164*H164</f>
        <v>0.0284</v>
      </c>
      <c r="S164" s="208">
        <v>0</v>
      </c>
      <c r="T164" s="20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10" t="s">
        <v>125</v>
      </c>
      <c r="AT164" s="210" t="s">
        <v>120</v>
      </c>
      <c r="AU164" s="210" t="s">
        <v>116</v>
      </c>
      <c r="AY164" s="16" t="s">
        <v>117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6" t="s">
        <v>116</v>
      </c>
      <c r="BK164" s="211">
        <f>ROUND(I164*H164,2)</f>
        <v>0</v>
      </c>
      <c r="BL164" s="16" t="s">
        <v>125</v>
      </c>
      <c r="BM164" s="210" t="s">
        <v>381</v>
      </c>
    </row>
    <row r="165" spans="1:65" s="2" customFormat="1" ht="16.5" customHeight="1">
      <c r="A165" s="37"/>
      <c r="B165" s="38"/>
      <c r="C165" s="199" t="s">
        <v>382</v>
      </c>
      <c r="D165" s="199" t="s">
        <v>120</v>
      </c>
      <c r="E165" s="200" t="s">
        <v>383</v>
      </c>
      <c r="F165" s="201" t="s">
        <v>384</v>
      </c>
      <c r="G165" s="202" t="s">
        <v>214</v>
      </c>
      <c r="H165" s="203">
        <v>282</v>
      </c>
      <c r="I165" s="204"/>
      <c r="J165" s="205">
        <f>ROUND(I165*H165,2)</f>
        <v>0</v>
      </c>
      <c r="K165" s="201" t="s">
        <v>124</v>
      </c>
      <c r="L165" s="43"/>
      <c r="M165" s="206" t="s">
        <v>19</v>
      </c>
      <c r="N165" s="207" t="s">
        <v>43</v>
      </c>
      <c r="O165" s="83"/>
      <c r="P165" s="208">
        <f>O165*H165</f>
        <v>0</v>
      </c>
      <c r="Q165" s="208">
        <v>0.00013</v>
      </c>
      <c r="R165" s="208">
        <f>Q165*H165</f>
        <v>0.03666</v>
      </c>
      <c r="S165" s="208">
        <v>0</v>
      </c>
      <c r="T165" s="20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10" t="s">
        <v>125</v>
      </c>
      <c r="AT165" s="210" t="s">
        <v>120</v>
      </c>
      <c r="AU165" s="210" t="s">
        <v>116</v>
      </c>
      <c r="AY165" s="16" t="s">
        <v>117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6" t="s">
        <v>116</v>
      </c>
      <c r="BK165" s="211">
        <f>ROUND(I165*H165,2)</f>
        <v>0</v>
      </c>
      <c r="BL165" s="16" t="s">
        <v>125</v>
      </c>
      <c r="BM165" s="210" t="s">
        <v>385</v>
      </c>
    </row>
    <row r="166" spans="1:65" s="2" customFormat="1" ht="16.5" customHeight="1">
      <c r="A166" s="37"/>
      <c r="B166" s="38"/>
      <c r="C166" s="199" t="s">
        <v>386</v>
      </c>
      <c r="D166" s="199" t="s">
        <v>120</v>
      </c>
      <c r="E166" s="200" t="s">
        <v>387</v>
      </c>
      <c r="F166" s="201" t="s">
        <v>388</v>
      </c>
      <c r="G166" s="202" t="s">
        <v>389</v>
      </c>
      <c r="H166" s="203">
        <v>62</v>
      </c>
      <c r="I166" s="204"/>
      <c r="J166" s="205">
        <f>ROUND(I166*H166,2)</f>
        <v>0</v>
      </c>
      <c r="K166" s="201" t="s">
        <v>124</v>
      </c>
      <c r="L166" s="43"/>
      <c r="M166" s="206" t="s">
        <v>19</v>
      </c>
      <c r="N166" s="207" t="s">
        <v>43</v>
      </c>
      <c r="O166" s="83"/>
      <c r="P166" s="208">
        <f>O166*H166</f>
        <v>0</v>
      </c>
      <c r="Q166" s="208">
        <v>0.00025</v>
      </c>
      <c r="R166" s="208">
        <f>Q166*H166</f>
        <v>0.0155</v>
      </c>
      <c r="S166" s="208">
        <v>0</v>
      </c>
      <c r="T166" s="20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10" t="s">
        <v>125</v>
      </c>
      <c r="AT166" s="210" t="s">
        <v>120</v>
      </c>
      <c r="AU166" s="210" t="s">
        <v>116</v>
      </c>
      <c r="AY166" s="16" t="s">
        <v>117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6" t="s">
        <v>116</v>
      </c>
      <c r="BK166" s="211">
        <f>ROUND(I166*H166,2)</f>
        <v>0</v>
      </c>
      <c r="BL166" s="16" t="s">
        <v>125</v>
      </c>
      <c r="BM166" s="210" t="s">
        <v>390</v>
      </c>
    </row>
    <row r="167" spans="1:65" s="2" customFormat="1" ht="16.5" customHeight="1">
      <c r="A167" s="37"/>
      <c r="B167" s="38"/>
      <c r="C167" s="199" t="s">
        <v>391</v>
      </c>
      <c r="D167" s="199" t="s">
        <v>120</v>
      </c>
      <c r="E167" s="200" t="s">
        <v>392</v>
      </c>
      <c r="F167" s="201" t="s">
        <v>393</v>
      </c>
      <c r="G167" s="202" t="s">
        <v>214</v>
      </c>
      <c r="H167" s="203">
        <v>1</v>
      </c>
      <c r="I167" s="204"/>
      <c r="J167" s="205">
        <f>ROUND(I167*H167,2)</f>
        <v>0</v>
      </c>
      <c r="K167" s="201" t="s">
        <v>124</v>
      </c>
      <c r="L167" s="43"/>
      <c r="M167" s="206" t="s">
        <v>19</v>
      </c>
      <c r="N167" s="207" t="s">
        <v>43</v>
      </c>
      <c r="O167" s="83"/>
      <c r="P167" s="208">
        <f>O167*H167</f>
        <v>0</v>
      </c>
      <c r="Q167" s="208">
        <v>0.00036</v>
      </c>
      <c r="R167" s="208">
        <f>Q167*H167</f>
        <v>0.00036</v>
      </c>
      <c r="S167" s="208">
        <v>0</v>
      </c>
      <c r="T167" s="20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10" t="s">
        <v>125</v>
      </c>
      <c r="AT167" s="210" t="s">
        <v>120</v>
      </c>
      <c r="AU167" s="210" t="s">
        <v>116</v>
      </c>
      <c r="AY167" s="16" t="s">
        <v>117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6" t="s">
        <v>116</v>
      </c>
      <c r="BK167" s="211">
        <f>ROUND(I167*H167,2)</f>
        <v>0</v>
      </c>
      <c r="BL167" s="16" t="s">
        <v>125</v>
      </c>
      <c r="BM167" s="210" t="s">
        <v>394</v>
      </c>
    </row>
    <row r="168" spans="1:65" s="2" customFormat="1" ht="16.5" customHeight="1">
      <c r="A168" s="37"/>
      <c r="B168" s="38"/>
      <c r="C168" s="199" t="s">
        <v>395</v>
      </c>
      <c r="D168" s="199" t="s">
        <v>120</v>
      </c>
      <c r="E168" s="200" t="s">
        <v>396</v>
      </c>
      <c r="F168" s="201" t="s">
        <v>397</v>
      </c>
      <c r="G168" s="202" t="s">
        <v>214</v>
      </c>
      <c r="H168" s="203">
        <v>1</v>
      </c>
      <c r="I168" s="204"/>
      <c r="J168" s="205">
        <f>ROUND(I168*H168,2)</f>
        <v>0</v>
      </c>
      <c r="K168" s="201" t="s">
        <v>124</v>
      </c>
      <c r="L168" s="43"/>
      <c r="M168" s="206" t="s">
        <v>19</v>
      </c>
      <c r="N168" s="207" t="s">
        <v>43</v>
      </c>
      <c r="O168" s="83"/>
      <c r="P168" s="208">
        <f>O168*H168</f>
        <v>0</v>
      </c>
      <c r="Q168" s="208">
        <v>0.00076</v>
      </c>
      <c r="R168" s="208">
        <f>Q168*H168</f>
        <v>0.00076</v>
      </c>
      <c r="S168" s="208">
        <v>0</v>
      </c>
      <c r="T168" s="20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10" t="s">
        <v>125</v>
      </c>
      <c r="AT168" s="210" t="s">
        <v>120</v>
      </c>
      <c r="AU168" s="210" t="s">
        <v>116</v>
      </c>
      <c r="AY168" s="16" t="s">
        <v>117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6" t="s">
        <v>116</v>
      </c>
      <c r="BK168" s="211">
        <f>ROUND(I168*H168,2)</f>
        <v>0</v>
      </c>
      <c r="BL168" s="16" t="s">
        <v>125</v>
      </c>
      <c r="BM168" s="210" t="s">
        <v>398</v>
      </c>
    </row>
    <row r="169" spans="1:65" s="2" customFormat="1" ht="16.5" customHeight="1">
      <c r="A169" s="37"/>
      <c r="B169" s="38"/>
      <c r="C169" s="199" t="s">
        <v>399</v>
      </c>
      <c r="D169" s="199" t="s">
        <v>120</v>
      </c>
      <c r="E169" s="200" t="s">
        <v>400</v>
      </c>
      <c r="F169" s="201" t="s">
        <v>401</v>
      </c>
      <c r="G169" s="202" t="s">
        <v>214</v>
      </c>
      <c r="H169" s="203">
        <v>1</v>
      </c>
      <c r="I169" s="204"/>
      <c r="J169" s="205">
        <f>ROUND(I169*H169,2)</f>
        <v>0</v>
      </c>
      <c r="K169" s="201" t="s">
        <v>124</v>
      </c>
      <c r="L169" s="43"/>
      <c r="M169" s="206" t="s">
        <v>19</v>
      </c>
      <c r="N169" s="207" t="s">
        <v>43</v>
      </c>
      <c r="O169" s="83"/>
      <c r="P169" s="208">
        <f>O169*H169</f>
        <v>0</v>
      </c>
      <c r="Q169" s="208">
        <v>0.00077</v>
      </c>
      <c r="R169" s="208">
        <f>Q169*H169</f>
        <v>0.00077</v>
      </c>
      <c r="S169" s="208">
        <v>0</v>
      </c>
      <c r="T169" s="20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10" t="s">
        <v>125</v>
      </c>
      <c r="AT169" s="210" t="s">
        <v>120</v>
      </c>
      <c r="AU169" s="210" t="s">
        <v>116</v>
      </c>
      <c r="AY169" s="16" t="s">
        <v>117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6" t="s">
        <v>116</v>
      </c>
      <c r="BK169" s="211">
        <f>ROUND(I169*H169,2)</f>
        <v>0</v>
      </c>
      <c r="BL169" s="16" t="s">
        <v>125</v>
      </c>
      <c r="BM169" s="210" t="s">
        <v>402</v>
      </c>
    </row>
    <row r="170" spans="1:65" s="2" customFormat="1" ht="16.5" customHeight="1">
      <c r="A170" s="37"/>
      <c r="B170" s="38"/>
      <c r="C170" s="199" t="s">
        <v>403</v>
      </c>
      <c r="D170" s="199" t="s">
        <v>120</v>
      </c>
      <c r="E170" s="200" t="s">
        <v>404</v>
      </c>
      <c r="F170" s="201" t="s">
        <v>405</v>
      </c>
      <c r="G170" s="202" t="s">
        <v>214</v>
      </c>
      <c r="H170" s="203">
        <v>80</v>
      </c>
      <c r="I170" s="204"/>
      <c r="J170" s="205">
        <f>ROUND(I170*H170,2)</f>
        <v>0</v>
      </c>
      <c r="K170" s="201" t="s">
        <v>124</v>
      </c>
      <c r="L170" s="43"/>
      <c r="M170" s="206" t="s">
        <v>19</v>
      </c>
      <c r="N170" s="207" t="s">
        <v>43</v>
      </c>
      <c r="O170" s="83"/>
      <c r="P170" s="208">
        <f>O170*H170</f>
        <v>0</v>
      </c>
      <c r="Q170" s="208">
        <v>0.00021</v>
      </c>
      <c r="R170" s="208">
        <f>Q170*H170</f>
        <v>0.016800000000000002</v>
      </c>
      <c r="S170" s="208">
        <v>0</v>
      </c>
      <c r="T170" s="20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10" t="s">
        <v>125</v>
      </c>
      <c r="AT170" s="210" t="s">
        <v>120</v>
      </c>
      <c r="AU170" s="210" t="s">
        <v>116</v>
      </c>
      <c r="AY170" s="16" t="s">
        <v>117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6" t="s">
        <v>116</v>
      </c>
      <c r="BK170" s="211">
        <f>ROUND(I170*H170,2)</f>
        <v>0</v>
      </c>
      <c r="BL170" s="16" t="s">
        <v>125</v>
      </c>
      <c r="BM170" s="210" t="s">
        <v>406</v>
      </c>
    </row>
    <row r="171" spans="1:65" s="2" customFormat="1" ht="16.5" customHeight="1">
      <c r="A171" s="37"/>
      <c r="B171" s="38"/>
      <c r="C171" s="199" t="s">
        <v>407</v>
      </c>
      <c r="D171" s="199" t="s">
        <v>120</v>
      </c>
      <c r="E171" s="200" t="s">
        <v>408</v>
      </c>
      <c r="F171" s="201" t="s">
        <v>409</v>
      </c>
      <c r="G171" s="202" t="s">
        <v>214</v>
      </c>
      <c r="H171" s="203">
        <v>6</v>
      </c>
      <c r="I171" s="204"/>
      <c r="J171" s="205">
        <f>ROUND(I171*H171,2)</f>
        <v>0</v>
      </c>
      <c r="K171" s="201" t="s">
        <v>124</v>
      </c>
      <c r="L171" s="43"/>
      <c r="M171" s="206" t="s">
        <v>19</v>
      </c>
      <c r="N171" s="207" t="s">
        <v>43</v>
      </c>
      <c r="O171" s="83"/>
      <c r="P171" s="208">
        <f>O171*H171</f>
        <v>0</v>
      </c>
      <c r="Q171" s="208">
        <v>0.0005</v>
      </c>
      <c r="R171" s="208">
        <f>Q171*H171</f>
        <v>0.003</v>
      </c>
      <c r="S171" s="208">
        <v>0</v>
      </c>
      <c r="T171" s="20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10" t="s">
        <v>125</v>
      </c>
      <c r="AT171" s="210" t="s">
        <v>120</v>
      </c>
      <c r="AU171" s="210" t="s">
        <v>116</v>
      </c>
      <c r="AY171" s="16" t="s">
        <v>117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6" t="s">
        <v>116</v>
      </c>
      <c r="BK171" s="211">
        <f>ROUND(I171*H171,2)</f>
        <v>0</v>
      </c>
      <c r="BL171" s="16" t="s">
        <v>125</v>
      </c>
      <c r="BM171" s="210" t="s">
        <v>410</v>
      </c>
    </row>
    <row r="172" spans="1:65" s="2" customFormat="1" ht="16.5" customHeight="1">
      <c r="A172" s="37"/>
      <c r="B172" s="38"/>
      <c r="C172" s="199" t="s">
        <v>411</v>
      </c>
      <c r="D172" s="199" t="s">
        <v>120</v>
      </c>
      <c r="E172" s="200" t="s">
        <v>412</v>
      </c>
      <c r="F172" s="201" t="s">
        <v>413</v>
      </c>
      <c r="G172" s="202" t="s">
        <v>214</v>
      </c>
      <c r="H172" s="203">
        <v>2</v>
      </c>
      <c r="I172" s="204"/>
      <c r="J172" s="205">
        <f>ROUND(I172*H172,2)</f>
        <v>0</v>
      </c>
      <c r="K172" s="201" t="s">
        <v>124</v>
      </c>
      <c r="L172" s="43"/>
      <c r="M172" s="206" t="s">
        <v>19</v>
      </c>
      <c r="N172" s="207" t="s">
        <v>43</v>
      </c>
      <c r="O172" s="83"/>
      <c r="P172" s="208">
        <f>O172*H172</f>
        <v>0</v>
      </c>
      <c r="Q172" s="208">
        <v>0.0007</v>
      </c>
      <c r="R172" s="208">
        <f>Q172*H172</f>
        <v>0.0014</v>
      </c>
      <c r="S172" s="208">
        <v>0</v>
      </c>
      <c r="T172" s="20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10" t="s">
        <v>125</v>
      </c>
      <c r="AT172" s="210" t="s">
        <v>120</v>
      </c>
      <c r="AU172" s="210" t="s">
        <v>116</v>
      </c>
      <c r="AY172" s="16" t="s">
        <v>117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6" t="s">
        <v>116</v>
      </c>
      <c r="BK172" s="211">
        <f>ROUND(I172*H172,2)</f>
        <v>0</v>
      </c>
      <c r="BL172" s="16" t="s">
        <v>125</v>
      </c>
      <c r="BM172" s="210" t="s">
        <v>414</v>
      </c>
    </row>
    <row r="173" spans="1:65" s="2" customFormat="1" ht="16.5" customHeight="1">
      <c r="A173" s="37"/>
      <c r="B173" s="38"/>
      <c r="C173" s="199" t="s">
        <v>415</v>
      </c>
      <c r="D173" s="199" t="s">
        <v>120</v>
      </c>
      <c r="E173" s="200" t="s">
        <v>416</v>
      </c>
      <c r="F173" s="201" t="s">
        <v>417</v>
      </c>
      <c r="G173" s="202" t="s">
        <v>214</v>
      </c>
      <c r="H173" s="203">
        <v>1</v>
      </c>
      <c r="I173" s="204"/>
      <c r="J173" s="205">
        <f>ROUND(I173*H173,2)</f>
        <v>0</v>
      </c>
      <c r="K173" s="201" t="s">
        <v>124</v>
      </c>
      <c r="L173" s="43"/>
      <c r="M173" s="206" t="s">
        <v>19</v>
      </c>
      <c r="N173" s="207" t="s">
        <v>43</v>
      </c>
      <c r="O173" s="83"/>
      <c r="P173" s="208">
        <f>O173*H173</f>
        <v>0</v>
      </c>
      <c r="Q173" s="208">
        <v>0.00168</v>
      </c>
      <c r="R173" s="208">
        <f>Q173*H173</f>
        <v>0.00168</v>
      </c>
      <c r="S173" s="208">
        <v>0</v>
      </c>
      <c r="T173" s="20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10" t="s">
        <v>125</v>
      </c>
      <c r="AT173" s="210" t="s">
        <v>120</v>
      </c>
      <c r="AU173" s="210" t="s">
        <v>116</v>
      </c>
      <c r="AY173" s="16" t="s">
        <v>117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6" t="s">
        <v>116</v>
      </c>
      <c r="BK173" s="211">
        <f>ROUND(I173*H173,2)</f>
        <v>0</v>
      </c>
      <c r="BL173" s="16" t="s">
        <v>125</v>
      </c>
      <c r="BM173" s="210" t="s">
        <v>418</v>
      </c>
    </row>
    <row r="174" spans="1:65" s="2" customFormat="1" ht="16.5" customHeight="1">
      <c r="A174" s="37"/>
      <c r="B174" s="38"/>
      <c r="C174" s="199" t="s">
        <v>419</v>
      </c>
      <c r="D174" s="199" t="s">
        <v>120</v>
      </c>
      <c r="E174" s="200" t="s">
        <v>420</v>
      </c>
      <c r="F174" s="201" t="s">
        <v>421</v>
      </c>
      <c r="G174" s="202" t="s">
        <v>214</v>
      </c>
      <c r="H174" s="203">
        <v>1</v>
      </c>
      <c r="I174" s="204"/>
      <c r="J174" s="205">
        <f>ROUND(I174*H174,2)</f>
        <v>0</v>
      </c>
      <c r="K174" s="201" t="s">
        <v>124</v>
      </c>
      <c r="L174" s="43"/>
      <c r="M174" s="206" t="s">
        <v>19</v>
      </c>
      <c r="N174" s="207" t="s">
        <v>43</v>
      </c>
      <c r="O174" s="83"/>
      <c r="P174" s="208">
        <f>O174*H174</f>
        <v>0</v>
      </c>
      <c r="Q174" s="208">
        <v>0.00432</v>
      </c>
      <c r="R174" s="208">
        <f>Q174*H174</f>
        <v>0.00432</v>
      </c>
      <c r="S174" s="208">
        <v>0</v>
      </c>
      <c r="T174" s="20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10" t="s">
        <v>125</v>
      </c>
      <c r="AT174" s="210" t="s">
        <v>120</v>
      </c>
      <c r="AU174" s="210" t="s">
        <v>116</v>
      </c>
      <c r="AY174" s="16" t="s">
        <v>117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6" t="s">
        <v>116</v>
      </c>
      <c r="BK174" s="211">
        <f>ROUND(I174*H174,2)</f>
        <v>0</v>
      </c>
      <c r="BL174" s="16" t="s">
        <v>125</v>
      </c>
      <c r="BM174" s="210" t="s">
        <v>422</v>
      </c>
    </row>
    <row r="175" spans="1:65" s="2" customFormat="1" ht="21.75" customHeight="1">
      <c r="A175" s="37"/>
      <c r="B175" s="38"/>
      <c r="C175" s="199" t="s">
        <v>423</v>
      </c>
      <c r="D175" s="199" t="s">
        <v>120</v>
      </c>
      <c r="E175" s="200" t="s">
        <v>424</v>
      </c>
      <c r="F175" s="201" t="s">
        <v>425</v>
      </c>
      <c r="G175" s="202" t="s">
        <v>214</v>
      </c>
      <c r="H175" s="203">
        <v>3</v>
      </c>
      <c r="I175" s="204"/>
      <c r="J175" s="205">
        <f>ROUND(I175*H175,2)</f>
        <v>0</v>
      </c>
      <c r="K175" s="201" t="s">
        <v>124</v>
      </c>
      <c r="L175" s="43"/>
      <c r="M175" s="206" t="s">
        <v>19</v>
      </c>
      <c r="N175" s="207" t="s">
        <v>43</v>
      </c>
      <c r="O175" s="83"/>
      <c r="P175" s="208">
        <f>O175*H175</f>
        <v>0</v>
      </c>
      <c r="Q175" s="208">
        <v>0.00027</v>
      </c>
      <c r="R175" s="208">
        <f>Q175*H175</f>
        <v>0.00081</v>
      </c>
      <c r="S175" s="208">
        <v>0</v>
      </c>
      <c r="T175" s="20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0" t="s">
        <v>125</v>
      </c>
      <c r="AT175" s="210" t="s">
        <v>120</v>
      </c>
      <c r="AU175" s="210" t="s">
        <v>116</v>
      </c>
      <c r="AY175" s="16" t="s">
        <v>117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6" t="s">
        <v>116</v>
      </c>
      <c r="BK175" s="211">
        <f>ROUND(I175*H175,2)</f>
        <v>0</v>
      </c>
      <c r="BL175" s="16" t="s">
        <v>125</v>
      </c>
      <c r="BM175" s="210" t="s">
        <v>426</v>
      </c>
    </row>
    <row r="176" spans="1:65" s="2" customFormat="1" ht="21.75" customHeight="1">
      <c r="A176" s="37"/>
      <c r="B176" s="38"/>
      <c r="C176" s="199" t="s">
        <v>427</v>
      </c>
      <c r="D176" s="199" t="s">
        <v>120</v>
      </c>
      <c r="E176" s="200" t="s">
        <v>428</v>
      </c>
      <c r="F176" s="201" t="s">
        <v>429</v>
      </c>
      <c r="G176" s="202" t="s">
        <v>214</v>
      </c>
      <c r="H176" s="203">
        <v>4</v>
      </c>
      <c r="I176" s="204"/>
      <c r="J176" s="205">
        <f>ROUND(I176*H176,2)</f>
        <v>0</v>
      </c>
      <c r="K176" s="201" t="s">
        <v>124</v>
      </c>
      <c r="L176" s="43"/>
      <c r="M176" s="206" t="s">
        <v>19</v>
      </c>
      <c r="N176" s="207" t="s">
        <v>43</v>
      </c>
      <c r="O176" s="83"/>
      <c r="P176" s="208">
        <f>O176*H176</f>
        <v>0</v>
      </c>
      <c r="Q176" s="208">
        <v>0.0004</v>
      </c>
      <c r="R176" s="208">
        <f>Q176*H176</f>
        <v>0.0016</v>
      </c>
      <c r="S176" s="208">
        <v>0</v>
      </c>
      <c r="T176" s="20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10" t="s">
        <v>125</v>
      </c>
      <c r="AT176" s="210" t="s">
        <v>120</v>
      </c>
      <c r="AU176" s="210" t="s">
        <v>116</v>
      </c>
      <c r="AY176" s="16" t="s">
        <v>117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6" t="s">
        <v>116</v>
      </c>
      <c r="BK176" s="211">
        <f>ROUND(I176*H176,2)</f>
        <v>0</v>
      </c>
      <c r="BL176" s="16" t="s">
        <v>125</v>
      </c>
      <c r="BM176" s="210" t="s">
        <v>430</v>
      </c>
    </row>
    <row r="177" spans="1:65" s="2" customFormat="1" ht="21.75" customHeight="1">
      <c r="A177" s="37"/>
      <c r="B177" s="38"/>
      <c r="C177" s="199" t="s">
        <v>431</v>
      </c>
      <c r="D177" s="199" t="s">
        <v>120</v>
      </c>
      <c r="E177" s="200" t="s">
        <v>432</v>
      </c>
      <c r="F177" s="201" t="s">
        <v>433</v>
      </c>
      <c r="G177" s="202" t="s">
        <v>214</v>
      </c>
      <c r="H177" s="203">
        <v>6</v>
      </c>
      <c r="I177" s="204"/>
      <c r="J177" s="205">
        <f>ROUND(I177*H177,2)</f>
        <v>0</v>
      </c>
      <c r="K177" s="201" t="s">
        <v>124</v>
      </c>
      <c r="L177" s="43"/>
      <c r="M177" s="206" t="s">
        <v>19</v>
      </c>
      <c r="N177" s="207" t="s">
        <v>43</v>
      </c>
      <c r="O177" s="83"/>
      <c r="P177" s="208">
        <f>O177*H177</f>
        <v>0</v>
      </c>
      <c r="Q177" s="208">
        <v>0.00057</v>
      </c>
      <c r="R177" s="208">
        <f>Q177*H177</f>
        <v>0.00342</v>
      </c>
      <c r="S177" s="208">
        <v>0</v>
      </c>
      <c r="T177" s="20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10" t="s">
        <v>125</v>
      </c>
      <c r="AT177" s="210" t="s">
        <v>120</v>
      </c>
      <c r="AU177" s="210" t="s">
        <v>116</v>
      </c>
      <c r="AY177" s="16" t="s">
        <v>117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6" t="s">
        <v>116</v>
      </c>
      <c r="BK177" s="211">
        <f>ROUND(I177*H177,2)</f>
        <v>0</v>
      </c>
      <c r="BL177" s="16" t="s">
        <v>125</v>
      </c>
      <c r="BM177" s="210" t="s">
        <v>434</v>
      </c>
    </row>
    <row r="178" spans="1:65" s="2" customFormat="1" ht="21.75" customHeight="1">
      <c r="A178" s="37"/>
      <c r="B178" s="38"/>
      <c r="C178" s="199" t="s">
        <v>435</v>
      </c>
      <c r="D178" s="199" t="s">
        <v>120</v>
      </c>
      <c r="E178" s="200" t="s">
        <v>436</v>
      </c>
      <c r="F178" s="201" t="s">
        <v>437</v>
      </c>
      <c r="G178" s="202" t="s">
        <v>214</v>
      </c>
      <c r="H178" s="203">
        <v>9</v>
      </c>
      <c r="I178" s="204"/>
      <c r="J178" s="205">
        <f>ROUND(I178*H178,2)</f>
        <v>0</v>
      </c>
      <c r="K178" s="201" t="s">
        <v>124</v>
      </c>
      <c r="L178" s="43"/>
      <c r="M178" s="206" t="s">
        <v>19</v>
      </c>
      <c r="N178" s="207" t="s">
        <v>43</v>
      </c>
      <c r="O178" s="83"/>
      <c r="P178" s="208">
        <f>O178*H178</f>
        <v>0</v>
      </c>
      <c r="Q178" s="208">
        <v>0.0008</v>
      </c>
      <c r="R178" s="208">
        <f>Q178*H178</f>
        <v>0.007200000000000001</v>
      </c>
      <c r="S178" s="208">
        <v>0</v>
      </c>
      <c r="T178" s="20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10" t="s">
        <v>125</v>
      </c>
      <c r="AT178" s="210" t="s">
        <v>120</v>
      </c>
      <c r="AU178" s="210" t="s">
        <v>116</v>
      </c>
      <c r="AY178" s="16" t="s">
        <v>117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6" t="s">
        <v>116</v>
      </c>
      <c r="BK178" s="211">
        <f>ROUND(I178*H178,2)</f>
        <v>0</v>
      </c>
      <c r="BL178" s="16" t="s">
        <v>125</v>
      </c>
      <c r="BM178" s="210" t="s">
        <v>438</v>
      </c>
    </row>
    <row r="179" spans="1:65" s="2" customFormat="1" ht="21.75" customHeight="1">
      <c r="A179" s="37"/>
      <c r="B179" s="38"/>
      <c r="C179" s="199" t="s">
        <v>439</v>
      </c>
      <c r="D179" s="199" t="s">
        <v>120</v>
      </c>
      <c r="E179" s="200" t="s">
        <v>440</v>
      </c>
      <c r="F179" s="201" t="s">
        <v>441</v>
      </c>
      <c r="G179" s="202" t="s">
        <v>376</v>
      </c>
      <c r="H179" s="203">
        <v>4</v>
      </c>
      <c r="I179" s="204"/>
      <c r="J179" s="205">
        <f>ROUND(I179*H179,2)</f>
        <v>0</v>
      </c>
      <c r="K179" s="201" t="s">
        <v>124</v>
      </c>
      <c r="L179" s="43"/>
      <c r="M179" s="206" t="s">
        <v>19</v>
      </c>
      <c r="N179" s="207" t="s">
        <v>43</v>
      </c>
      <c r="O179" s="83"/>
      <c r="P179" s="208">
        <f>O179*H179</f>
        <v>0</v>
      </c>
      <c r="Q179" s="208">
        <v>0.0292</v>
      </c>
      <c r="R179" s="208">
        <f>Q179*H179</f>
        <v>0.1168</v>
      </c>
      <c r="S179" s="208">
        <v>0</v>
      </c>
      <c r="T179" s="20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10" t="s">
        <v>125</v>
      </c>
      <c r="AT179" s="210" t="s">
        <v>120</v>
      </c>
      <c r="AU179" s="210" t="s">
        <v>116</v>
      </c>
      <c r="AY179" s="16" t="s">
        <v>117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6" t="s">
        <v>116</v>
      </c>
      <c r="BK179" s="211">
        <f>ROUND(I179*H179,2)</f>
        <v>0</v>
      </c>
      <c r="BL179" s="16" t="s">
        <v>125</v>
      </c>
      <c r="BM179" s="210" t="s">
        <v>442</v>
      </c>
    </row>
    <row r="180" spans="1:65" s="2" customFormat="1" ht="21.75" customHeight="1">
      <c r="A180" s="37"/>
      <c r="B180" s="38"/>
      <c r="C180" s="199" t="s">
        <v>443</v>
      </c>
      <c r="D180" s="199" t="s">
        <v>120</v>
      </c>
      <c r="E180" s="200" t="s">
        <v>444</v>
      </c>
      <c r="F180" s="201" t="s">
        <v>445</v>
      </c>
      <c r="G180" s="202" t="s">
        <v>214</v>
      </c>
      <c r="H180" s="203">
        <v>40</v>
      </c>
      <c r="I180" s="204"/>
      <c r="J180" s="205">
        <f>ROUND(I180*H180,2)</f>
        <v>0</v>
      </c>
      <c r="K180" s="201" t="s">
        <v>124</v>
      </c>
      <c r="L180" s="43"/>
      <c r="M180" s="206" t="s">
        <v>19</v>
      </c>
      <c r="N180" s="207" t="s">
        <v>43</v>
      </c>
      <c r="O180" s="83"/>
      <c r="P180" s="208">
        <f>O180*H180</f>
        <v>0</v>
      </c>
      <c r="Q180" s="208">
        <v>0.00127</v>
      </c>
      <c r="R180" s="208">
        <f>Q180*H180</f>
        <v>0.050800000000000005</v>
      </c>
      <c r="S180" s="208">
        <v>0</v>
      </c>
      <c r="T180" s="20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10" t="s">
        <v>125</v>
      </c>
      <c r="AT180" s="210" t="s">
        <v>120</v>
      </c>
      <c r="AU180" s="210" t="s">
        <v>116</v>
      </c>
      <c r="AY180" s="16" t="s">
        <v>117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6" t="s">
        <v>116</v>
      </c>
      <c r="BK180" s="211">
        <f>ROUND(I180*H180,2)</f>
        <v>0</v>
      </c>
      <c r="BL180" s="16" t="s">
        <v>125</v>
      </c>
      <c r="BM180" s="210" t="s">
        <v>446</v>
      </c>
    </row>
    <row r="181" spans="1:65" s="2" customFormat="1" ht="21.75" customHeight="1">
      <c r="A181" s="37"/>
      <c r="B181" s="38"/>
      <c r="C181" s="199" t="s">
        <v>447</v>
      </c>
      <c r="D181" s="199" t="s">
        <v>120</v>
      </c>
      <c r="E181" s="200" t="s">
        <v>448</v>
      </c>
      <c r="F181" s="201" t="s">
        <v>449</v>
      </c>
      <c r="G181" s="202" t="s">
        <v>214</v>
      </c>
      <c r="H181" s="203">
        <v>40</v>
      </c>
      <c r="I181" s="204"/>
      <c r="J181" s="205">
        <f>ROUND(I181*H181,2)</f>
        <v>0</v>
      </c>
      <c r="K181" s="201" t="s">
        <v>124</v>
      </c>
      <c r="L181" s="43"/>
      <c r="M181" s="206" t="s">
        <v>19</v>
      </c>
      <c r="N181" s="207" t="s">
        <v>43</v>
      </c>
      <c r="O181" s="83"/>
      <c r="P181" s="208">
        <f>O181*H181</f>
        <v>0</v>
      </c>
      <c r="Q181" s="208">
        <v>0.00116</v>
      </c>
      <c r="R181" s="208">
        <f>Q181*H181</f>
        <v>0.0464</v>
      </c>
      <c r="S181" s="208">
        <v>0</v>
      </c>
      <c r="T181" s="20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10" t="s">
        <v>125</v>
      </c>
      <c r="AT181" s="210" t="s">
        <v>120</v>
      </c>
      <c r="AU181" s="210" t="s">
        <v>116</v>
      </c>
      <c r="AY181" s="16" t="s">
        <v>117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6" t="s">
        <v>116</v>
      </c>
      <c r="BK181" s="211">
        <f>ROUND(I181*H181,2)</f>
        <v>0</v>
      </c>
      <c r="BL181" s="16" t="s">
        <v>125</v>
      </c>
      <c r="BM181" s="210" t="s">
        <v>450</v>
      </c>
    </row>
    <row r="182" spans="1:65" s="2" customFormat="1" ht="12">
      <c r="A182" s="37"/>
      <c r="B182" s="38"/>
      <c r="C182" s="199" t="s">
        <v>451</v>
      </c>
      <c r="D182" s="199" t="s">
        <v>120</v>
      </c>
      <c r="E182" s="200" t="s">
        <v>452</v>
      </c>
      <c r="F182" s="201" t="s">
        <v>453</v>
      </c>
      <c r="G182" s="202" t="s">
        <v>123</v>
      </c>
      <c r="H182" s="203">
        <v>1203</v>
      </c>
      <c r="I182" s="204"/>
      <c r="J182" s="205">
        <f>ROUND(I182*H182,2)</f>
        <v>0</v>
      </c>
      <c r="K182" s="201" t="s">
        <v>124</v>
      </c>
      <c r="L182" s="43"/>
      <c r="M182" s="206" t="s">
        <v>19</v>
      </c>
      <c r="N182" s="207" t="s">
        <v>43</v>
      </c>
      <c r="O182" s="83"/>
      <c r="P182" s="208">
        <f>O182*H182</f>
        <v>0</v>
      </c>
      <c r="Q182" s="208">
        <v>0.00019</v>
      </c>
      <c r="R182" s="208">
        <f>Q182*H182</f>
        <v>0.22857000000000002</v>
      </c>
      <c r="S182" s="208">
        <v>0</v>
      </c>
      <c r="T182" s="20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10" t="s">
        <v>125</v>
      </c>
      <c r="AT182" s="210" t="s">
        <v>120</v>
      </c>
      <c r="AU182" s="210" t="s">
        <v>116</v>
      </c>
      <c r="AY182" s="16" t="s">
        <v>117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6" t="s">
        <v>116</v>
      </c>
      <c r="BK182" s="211">
        <f>ROUND(I182*H182,2)</f>
        <v>0</v>
      </c>
      <c r="BL182" s="16" t="s">
        <v>125</v>
      </c>
      <c r="BM182" s="210" t="s">
        <v>454</v>
      </c>
    </row>
    <row r="183" spans="1:65" s="2" customFormat="1" ht="12">
      <c r="A183" s="37"/>
      <c r="B183" s="38"/>
      <c r="C183" s="199" t="s">
        <v>455</v>
      </c>
      <c r="D183" s="199" t="s">
        <v>120</v>
      </c>
      <c r="E183" s="200" t="s">
        <v>456</v>
      </c>
      <c r="F183" s="201" t="s">
        <v>457</v>
      </c>
      <c r="G183" s="202" t="s">
        <v>123</v>
      </c>
      <c r="H183" s="203">
        <v>3</v>
      </c>
      <c r="I183" s="204"/>
      <c r="J183" s="205">
        <f>ROUND(I183*H183,2)</f>
        <v>0</v>
      </c>
      <c r="K183" s="201" t="s">
        <v>124</v>
      </c>
      <c r="L183" s="43"/>
      <c r="M183" s="206" t="s">
        <v>19</v>
      </c>
      <c r="N183" s="207" t="s">
        <v>43</v>
      </c>
      <c r="O183" s="83"/>
      <c r="P183" s="208">
        <f>O183*H183</f>
        <v>0</v>
      </c>
      <c r="Q183" s="208">
        <v>0.00035</v>
      </c>
      <c r="R183" s="208">
        <f>Q183*H183</f>
        <v>0.00105</v>
      </c>
      <c r="S183" s="208">
        <v>0</v>
      </c>
      <c r="T183" s="20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0" t="s">
        <v>125</v>
      </c>
      <c r="AT183" s="210" t="s">
        <v>120</v>
      </c>
      <c r="AU183" s="210" t="s">
        <v>116</v>
      </c>
      <c r="AY183" s="16" t="s">
        <v>117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6" t="s">
        <v>116</v>
      </c>
      <c r="BK183" s="211">
        <f>ROUND(I183*H183,2)</f>
        <v>0</v>
      </c>
      <c r="BL183" s="16" t="s">
        <v>125</v>
      </c>
      <c r="BM183" s="210" t="s">
        <v>458</v>
      </c>
    </row>
    <row r="184" spans="1:65" s="2" customFormat="1" ht="21.75" customHeight="1">
      <c r="A184" s="37"/>
      <c r="B184" s="38"/>
      <c r="C184" s="199" t="s">
        <v>459</v>
      </c>
      <c r="D184" s="199" t="s">
        <v>120</v>
      </c>
      <c r="E184" s="200" t="s">
        <v>460</v>
      </c>
      <c r="F184" s="201" t="s">
        <v>461</v>
      </c>
      <c r="G184" s="202" t="s">
        <v>123</v>
      </c>
      <c r="H184" s="203">
        <v>1206</v>
      </c>
      <c r="I184" s="204"/>
      <c r="J184" s="205">
        <f>ROUND(I184*H184,2)</f>
        <v>0</v>
      </c>
      <c r="K184" s="201" t="s">
        <v>124</v>
      </c>
      <c r="L184" s="43"/>
      <c r="M184" s="206" t="s">
        <v>19</v>
      </c>
      <c r="N184" s="207" t="s">
        <v>43</v>
      </c>
      <c r="O184" s="83"/>
      <c r="P184" s="208">
        <f>O184*H184</f>
        <v>0</v>
      </c>
      <c r="Q184" s="208">
        <v>1E-05</v>
      </c>
      <c r="R184" s="208">
        <f>Q184*H184</f>
        <v>0.012060000000000001</v>
      </c>
      <c r="S184" s="208">
        <v>0</v>
      </c>
      <c r="T184" s="20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10" t="s">
        <v>125</v>
      </c>
      <c r="AT184" s="210" t="s">
        <v>120</v>
      </c>
      <c r="AU184" s="210" t="s">
        <v>116</v>
      </c>
      <c r="AY184" s="16" t="s">
        <v>117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6" t="s">
        <v>116</v>
      </c>
      <c r="BK184" s="211">
        <f>ROUND(I184*H184,2)</f>
        <v>0</v>
      </c>
      <c r="BL184" s="16" t="s">
        <v>125</v>
      </c>
      <c r="BM184" s="210" t="s">
        <v>462</v>
      </c>
    </row>
    <row r="185" spans="1:65" s="2" customFormat="1" ht="12">
      <c r="A185" s="37"/>
      <c r="B185" s="38"/>
      <c r="C185" s="199" t="s">
        <v>463</v>
      </c>
      <c r="D185" s="199" t="s">
        <v>120</v>
      </c>
      <c r="E185" s="200" t="s">
        <v>464</v>
      </c>
      <c r="F185" s="201" t="s">
        <v>465</v>
      </c>
      <c r="G185" s="202" t="s">
        <v>166</v>
      </c>
      <c r="H185" s="203">
        <v>2.833</v>
      </c>
      <c r="I185" s="204"/>
      <c r="J185" s="205">
        <f>ROUND(I185*H185,2)</f>
        <v>0</v>
      </c>
      <c r="K185" s="201" t="s">
        <v>124</v>
      </c>
      <c r="L185" s="43"/>
      <c r="M185" s="206" t="s">
        <v>19</v>
      </c>
      <c r="N185" s="207" t="s">
        <v>43</v>
      </c>
      <c r="O185" s="83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0" t="s">
        <v>125</v>
      </c>
      <c r="AT185" s="210" t="s">
        <v>120</v>
      </c>
      <c r="AU185" s="210" t="s">
        <v>116</v>
      </c>
      <c r="AY185" s="16" t="s">
        <v>117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6" t="s">
        <v>116</v>
      </c>
      <c r="BK185" s="211">
        <f>ROUND(I185*H185,2)</f>
        <v>0</v>
      </c>
      <c r="BL185" s="16" t="s">
        <v>125</v>
      </c>
      <c r="BM185" s="210" t="s">
        <v>466</v>
      </c>
    </row>
    <row r="186" spans="1:63" s="12" customFormat="1" ht="22.8" customHeight="1">
      <c r="A186" s="12"/>
      <c r="B186" s="183"/>
      <c r="C186" s="184"/>
      <c r="D186" s="185" t="s">
        <v>70</v>
      </c>
      <c r="E186" s="197" t="s">
        <v>467</v>
      </c>
      <c r="F186" s="197" t="s">
        <v>468</v>
      </c>
      <c r="G186" s="184"/>
      <c r="H186" s="184"/>
      <c r="I186" s="187"/>
      <c r="J186" s="198">
        <f>BK186</f>
        <v>0</v>
      </c>
      <c r="K186" s="184"/>
      <c r="L186" s="189"/>
      <c r="M186" s="190"/>
      <c r="N186" s="191"/>
      <c r="O186" s="191"/>
      <c r="P186" s="192">
        <f>SUM(P187:P200)</f>
        <v>0</v>
      </c>
      <c r="Q186" s="191"/>
      <c r="R186" s="192">
        <f>SUM(R187:R200)</f>
        <v>0.30441000000000007</v>
      </c>
      <c r="S186" s="191"/>
      <c r="T186" s="193">
        <f>SUM(T187:T200)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94" t="s">
        <v>116</v>
      </c>
      <c r="AT186" s="195" t="s">
        <v>70</v>
      </c>
      <c r="AU186" s="195" t="s">
        <v>79</v>
      </c>
      <c r="AY186" s="194" t="s">
        <v>117</v>
      </c>
      <c r="BK186" s="196">
        <f>SUM(BK187:BK200)</f>
        <v>0</v>
      </c>
    </row>
    <row r="187" spans="1:65" s="2" customFormat="1" ht="16.5" customHeight="1">
      <c r="A187" s="37"/>
      <c r="B187" s="38"/>
      <c r="C187" s="199" t="s">
        <v>469</v>
      </c>
      <c r="D187" s="199" t="s">
        <v>120</v>
      </c>
      <c r="E187" s="200" t="s">
        <v>470</v>
      </c>
      <c r="F187" s="201" t="s">
        <v>471</v>
      </c>
      <c r="G187" s="202" t="s">
        <v>123</v>
      </c>
      <c r="H187" s="203">
        <v>26</v>
      </c>
      <c r="I187" s="204"/>
      <c r="J187" s="205">
        <f>ROUND(I187*H187,2)</f>
        <v>0</v>
      </c>
      <c r="K187" s="201" t="s">
        <v>124</v>
      </c>
      <c r="L187" s="43"/>
      <c r="M187" s="206" t="s">
        <v>19</v>
      </c>
      <c r="N187" s="207" t="s">
        <v>43</v>
      </c>
      <c r="O187" s="83"/>
      <c r="P187" s="208">
        <f>O187*H187</f>
        <v>0</v>
      </c>
      <c r="Q187" s="208">
        <v>0.00185</v>
      </c>
      <c r="R187" s="208">
        <f>Q187*H187</f>
        <v>0.048100000000000004</v>
      </c>
      <c r="S187" s="208">
        <v>0</v>
      </c>
      <c r="T187" s="20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10" t="s">
        <v>125</v>
      </c>
      <c r="AT187" s="210" t="s">
        <v>120</v>
      </c>
      <c r="AU187" s="210" t="s">
        <v>116</v>
      </c>
      <c r="AY187" s="16" t="s">
        <v>117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6" t="s">
        <v>116</v>
      </c>
      <c r="BK187" s="211">
        <f>ROUND(I187*H187,2)</f>
        <v>0</v>
      </c>
      <c r="BL187" s="16" t="s">
        <v>125</v>
      </c>
      <c r="BM187" s="210" t="s">
        <v>472</v>
      </c>
    </row>
    <row r="188" spans="1:65" s="2" customFormat="1" ht="16.5" customHeight="1">
      <c r="A188" s="37"/>
      <c r="B188" s="38"/>
      <c r="C188" s="199" t="s">
        <v>473</v>
      </c>
      <c r="D188" s="199" t="s">
        <v>120</v>
      </c>
      <c r="E188" s="200" t="s">
        <v>474</v>
      </c>
      <c r="F188" s="201" t="s">
        <v>475</v>
      </c>
      <c r="G188" s="202" t="s">
        <v>123</v>
      </c>
      <c r="H188" s="203">
        <v>33</v>
      </c>
      <c r="I188" s="204"/>
      <c r="J188" s="205">
        <f>ROUND(I188*H188,2)</f>
        <v>0</v>
      </c>
      <c r="K188" s="201" t="s">
        <v>124</v>
      </c>
      <c r="L188" s="43"/>
      <c r="M188" s="206" t="s">
        <v>19</v>
      </c>
      <c r="N188" s="207" t="s">
        <v>43</v>
      </c>
      <c r="O188" s="83"/>
      <c r="P188" s="208">
        <f>O188*H188</f>
        <v>0</v>
      </c>
      <c r="Q188" s="208">
        <v>0.00493</v>
      </c>
      <c r="R188" s="208">
        <f>Q188*H188</f>
        <v>0.16269</v>
      </c>
      <c r="S188" s="208">
        <v>0</v>
      </c>
      <c r="T188" s="20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10" t="s">
        <v>125</v>
      </c>
      <c r="AT188" s="210" t="s">
        <v>120</v>
      </c>
      <c r="AU188" s="210" t="s">
        <v>116</v>
      </c>
      <c r="AY188" s="16" t="s">
        <v>117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6" t="s">
        <v>116</v>
      </c>
      <c r="BK188" s="211">
        <f>ROUND(I188*H188,2)</f>
        <v>0</v>
      </c>
      <c r="BL188" s="16" t="s">
        <v>125</v>
      </c>
      <c r="BM188" s="210" t="s">
        <v>476</v>
      </c>
    </row>
    <row r="189" spans="1:65" s="2" customFormat="1" ht="16.5" customHeight="1">
      <c r="A189" s="37"/>
      <c r="B189" s="38"/>
      <c r="C189" s="199" t="s">
        <v>477</v>
      </c>
      <c r="D189" s="199" t="s">
        <v>120</v>
      </c>
      <c r="E189" s="200" t="s">
        <v>478</v>
      </c>
      <c r="F189" s="201" t="s">
        <v>479</v>
      </c>
      <c r="G189" s="202" t="s">
        <v>123</v>
      </c>
      <c r="H189" s="203">
        <v>3</v>
      </c>
      <c r="I189" s="204"/>
      <c r="J189" s="205">
        <f>ROUND(I189*H189,2)</f>
        <v>0</v>
      </c>
      <c r="K189" s="201" t="s">
        <v>124</v>
      </c>
      <c r="L189" s="43"/>
      <c r="M189" s="206" t="s">
        <v>19</v>
      </c>
      <c r="N189" s="207" t="s">
        <v>43</v>
      </c>
      <c r="O189" s="83"/>
      <c r="P189" s="208">
        <f>O189*H189</f>
        <v>0</v>
      </c>
      <c r="Q189" s="208">
        <v>0.00861</v>
      </c>
      <c r="R189" s="208">
        <f>Q189*H189</f>
        <v>0.02583</v>
      </c>
      <c r="S189" s="208">
        <v>0</v>
      </c>
      <c r="T189" s="20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10" t="s">
        <v>125</v>
      </c>
      <c r="AT189" s="210" t="s">
        <v>120</v>
      </c>
      <c r="AU189" s="210" t="s">
        <v>116</v>
      </c>
      <c r="AY189" s="16" t="s">
        <v>117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6" t="s">
        <v>116</v>
      </c>
      <c r="BK189" s="211">
        <f>ROUND(I189*H189,2)</f>
        <v>0</v>
      </c>
      <c r="BL189" s="16" t="s">
        <v>125</v>
      </c>
      <c r="BM189" s="210" t="s">
        <v>480</v>
      </c>
    </row>
    <row r="190" spans="1:65" s="2" customFormat="1" ht="16.5" customHeight="1">
      <c r="A190" s="37"/>
      <c r="B190" s="38"/>
      <c r="C190" s="199" t="s">
        <v>481</v>
      </c>
      <c r="D190" s="199" t="s">
        <v>120</v>
      </c>
      <c r="E190" s="200" t="s">
        <v>482</v>
      </c>
      <c r="F190" s="201" t="s">
        <v>483</v>
      </c>
      <c r="G190" s="202" t="s">
        <v>376</v>
      </c>
      <c r="H190" s="203">
        <v>1</v>
      </c>
      <c r="I190" s="204"/>
      <c r="J190" s="205">
        <f>ROUND(I190*H190,2)</f>
        <v>0</v>
      </c>
      <c r="K190" s="201" t="s">
        <v>124</v>
      </c>
      <c r="L190" s="43"/>
      <c r="M190" s="206" t="s">
        <v>19</v>
      </c>
      <c r="N190" s="207" t="s">
        <v>43</v>
      </c>
      <c r="O190" s="83"/>
      <c r="P190" s="208">
        <f>O190*H190</f>
        <v>0</v>
      </c>
      <c r="Q190" s="208">
        <v>0.00529</v>
      </c>
      <c r="R190" s="208">
        <f>Q190*H190</f>
        <v>0.00529</v>
      </c>
      <c r="S190" s="208">
        <v>0</v>
      </c>
      <c r="T190" s="20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10" t="s">
        <v>125</v>
      </c>
      <c r="AT190" s="210" t="s">
        <v>120</v>
      </c>
      <c r="AU190" s="210" t="s">
        <v>116</v>
      </c>
      <c r="AY190" s="16" t="s">
        <v>117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16" t="s">
        <v>116</v>
      </c>
      <c r="BK190" s="211">
        <f>ROUND(I190*H190,2)</f>
        <v>0</v>
      </c>
      <c r="BL190" s="16" t="s">
        <v>125</v>
      </c>
      <c r="BM190" s="210" t="s">
        <v>484</v>
      </c>
    </row>
    <row r="191" spans="1:65" s="2" customFormat="1" ht="16.5" customHeight="1">
      <c r="A191" s="37"/>
      <c r="B191" s="38"/>
      <c r="C191" s="199" t="s">
        <v>485</v>
      </c>
      <c r="D191" s="199" t="s">
        <v>120</v>
      </c>
      <c r="E191" s="200" t="s">
        <v>486</v>
      </c>
      <c r="F191" s="201" t="s">
        <v>487</v>
      </c>
      <c r="G191" s="202" t="s">
        <v>376</v>
      </c>
      <c r="H191" s="203">
        <v>1</v>
      </c>
      <c r="I191" s="204"/>
      <c r="J191" s="205">
        <f>ROUND(I191*H191,2)</f>
        <v>0</v>
      </c>
      <c r="K191" s="201" t="s">
        <v>124</v>
      </c>
      <c r="L191" s="43"/>
      <c r="M191" s="206" t="s">
        <v>19</v>
      </c>
      <c r="N191" s="207" t="s">
        <v>43</v>
      </c>
      <c r="O191" s="83"/>
      <c r="P191" s="208">
        <f>O191*H191</f>
        <v>0</v>
      </c>
      <c r="Q191" s="208">
        <v>0.00147</v>
      </c>
      <c r="R191" s="208">
        <f>Q191*H191</f>
        <v>0.00147</v>
      </c>
      <c r="S191" s="208">
        <v>0</v>
      </c>
      <c r="T191" s="20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10" t="s">
        <v>125</v>
      </c>
      <c r="AT191" s="210" t="s">
        <v>120</v>
      </c>
      <c r="AU191" s="210" t="s">
        <v>116</v>
      </c>
      <c r="AY191" s="16" t="s">
        <v>117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6" t="s">
        <v>116</v>
      </c>
      <c r="BK191" s="211">
        <f>ROUND(I191*H191,2)</f>
        <v>0</v>
      </c>
      <c r="BL191" s="16" t="s">
        <v>125</v>
      </c>
      <c r="BM191" s="210" t="s">
        <v>488</v>
      </c>
    </row>
    <row r="192" spans="1:65" s="2" customFormat="1" ht="12">
      <c r="A192" s="37"/>
      <c r="B192" s="38"/>
      <c r="C192" s="199" t="s">
        <v>489</v>
      </c>
      <c r="D192" s="199" t="s">
        <v>120</v>
      </c>
      <c r="E192" s="200" t="s">
        <v>490</v>
      </c>
      <c r="F192" s="201" t="s">
        <v>491</v>
      </c>
      <c r="G192" s="202" t="s">
        <v>376</v>
      </c>
      <c r="H192" s="203">
        <v>3</v>
      </c>
      <c r="I192" s="204"/>
      <c r="J192" s="205">
        <f>ROUND(I192*H192,2)</f>
        <v>0</v>
      </c>
      <c r="K192" s="201" t="s">
        <v>124</v>
      </c>
      <c r="L192" s="43"/>
      <c r="M192" s="206" t="s">
        <v>19</v>
      </c>
      <c r="N192" s="207" t="s">
        <v>43</v>
      </c>
      <c r="O192" s="83"/>
      <c r="P192" s="208">
        <f>O192*H192</f>
        <v>0</v>
      </c>
      <c r="Q192" s="208">
        <v>0.00428</v>
      </c>
      <c r="R192" s="208">
        <f>Q192*H192</f>
        <v>0.01284</v>
      </c>
      <c r="S192" s="208">
        <v>0</v>
      </c>
      <c r="T192" s="20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10" t="s">
        <v>125</v>
      </c>
      <c r="AT192" s="210" t="s">
        <v>120</v>
      </c>
      <c r="AU192" s="210" t="s">
        <v>116</v>
      </c>
      <c r="AY192" s="16" t="s">
        <v>117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6" t="s">
        <v>116</v>
      </c>
      <c r="BK192" s="211">
        <f>ROUND(I192*H192,2)</f>
        <v>0</v>
      </c>
      <c r="BL192" s="16" t="s">
        <v>125</v>
      </c>
      <c r="BM192" s="210" t="s">
        <v>492</v>
      </c>
    </row>
    <row r="193" spans="1:65" s="2" customFormat="1" ht="12">
      <c r="A193" s="37"/>
      <c r="B193" s="38"/>
      <c r="C193" s="199" t="s">
        <v>493</v>
      </c>
      <c r="D193" s="199" t="s">
        <v>120</v>
      </c>
      <c r="E193" s="200" t="s">
        <v>494</v>
      </c>
      <c r="F193" s="201" t="s">
        <v>495</v>
      </c>
      <c r="G193" s="202" t="s">
        <v>214</v>
      </c>
      <c r="H193" s="203">
        <v>3</v>
      </c>
      <c r="I193" s="204"/>
      <c r="J193" s="205">
        <f>ROUND(I193*H193,2)</f>
        <v>0</v>
      </c>
      <c r="K193" s="201" t="s">
        <v>124</v>
      </c>
      <c r="L193" s="43"/>
      <c r="M193" s="206" t="s">
        <v>19</v>
      </c>
      <c r="N193" s="207" t="s">
        <v>43</v>
      </c>
      <c r="O193" s="83"/>
      <c r="P193" s="208">
        <f>O193*H193</f>
        <v>0</v>
      </c>
      <c r="Q193" s="208">
        <v>0.00023</v>
      </c>
      <c r="R193" s="208">
        <f>Q193*H193</f>
        <v>0.0006900000000000001</v>
      </c>
      <c r="S193" s="208">
        <v>0</v>
      </c>
      <c r="T193" s="20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10" t="s">
        <v>125</v>
      </c>
      <c r="AT193" s="210" t="s">
        <v>120</v>
      </c>
      <c r="AU193" s="210" t="s">
        <v>116</v>
      </c>
      <c r="AY193" s="16" t="s">
        <v>117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6" t="s">
        <v>116</v>
      </c>
      <c r="BK193" s="211">
        <f>ROUND(I193*H193,2)</f>
        <v>0</v>
      </c>
      <c r="BL193" s="16" t="s">
        <v>125</v>
      </c>
      <c r="BM193" s="210" t="s">
        <v>496</v>
      </c>
    </row>
    <row r="194" spans="1:65" s="2" customFormat="1" ht="12">
      <c r="A194" s="37"/>
      <c r="B194" s="38"/>
      <c r="C194" s="199" t="s">
        <v>497</v>
      </c>
      <c r="D194" s="199" t="s">
        <v>120</v>
      </c>
      <c r="E194" s="200" t="s">
        <v>498</v>
      </c>
      <c r="F194" s="201" t="s">
        <v>499</v>
      </c>
      <c r="G194" s="202" t="s">
        <v>376</v>
      </c>
      <c r="H194" s="203">
        <v>1</v>
      </c>
      <c r="I194" s="204"/>
      <c r="J194" s="205">
        <f>ROUND(I194*H194,2)</f>
        <v>0</v>
      </c>
      <c r="K194" s="201" t="s">
        <v>124</v>
      </c>
      <c r="L194" s="43"/>
      <c r="M194" s="206" t="s">
        <v>19</v>
      </c>
      <c r="N194" s="207" t="s">
        <v>43</v>
      </c>
      <c r="O194" s="83"/>
      <c r="P194" s="208">
        <f>O194*H194</f>
        <v>0</v>
      </c>
      <c r="Q194" s="208">
        <v>0.0168</v>
      </c>
      <c r="R194" s="208">
        <f>Q194*H194</f>
        <v>0.0168</v>
      </c>
      <c r="S194" s="208">
        <v>0</v>
      </c>
      <c r="T194" s="20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10" t="s">
        <v>125</v>
      </c>
      <c r="AT194" s="210" t="s">
        <v>120</v>
      </c>
      <c r="AU194" s="210" t="s">
        <v>116</v>
      </c>
      <c r="AY194" s="16" t="s">
        <v>117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6" t="s">
        <v>116</v>
      </c>
      <c r="BK194" s="211">
        <f>ROUND(I194*H194,2)</f>
        <v>0</v>
      </c>
      <c r="BL194" s="16" t="s">
        <v>125</v>
      </c>
      <c r="BM194" s="210" t="s">
        <v>500</v>
      </c>
    </row>
    <row r="195" spans="1:65" s="2" customFormat="1" ht="16.5" customHeight="1">
      <c r="A195" s="37"/>
      <c r="B195" s="38"/>
      <c r="C195" s="199" t="s">
        <v>501</v>
      </c>
      <c r="D195" s="199" t="s">
        <v>120</v>
      </c>
      <c r="E195" s="200" t="s">
        <v>502</v>
      </c>
      <c r="F195" s="201" t="s">
        <v>503</v>
      </c>
      <c r="G195" s="202" t="s">
        <v>214</v>
      </c>
      <c r="H195" s="203">
        <v>1</v>
      </c>
      <c r="I195" s="204"/>
      <c r="J195" s="205">
        <f>ROUND(I195*H195,2)</f>
        <v>0</v>
      </c>
      <c r="K195" s="201" t="s">
        <v>124</v>
      </c>
      <c r="L195" s="43"/>
      <c r="M195" s="206" t="s">
        <v>19</v>
      </c>
      <c r="N195" s="207" t="s">
        <v>43</v>
      </c>
      <c r="O195" s="83"/>
      <c r="P195" s="208">
        <f>O195*H195</f>
        <v>0</v>
      </c>
      <c r="Q195" s="208">
        <v>0.004</v>
      </c>
      <c r="R195" s="208">
        <f>Q195*H195</f>
        <v>0.004</v>
      </c>
      <c r="S195" s="208">
        <v>0</v>
      </c>
      <c r="T195" s="20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10" t="s">
        <v>125</v>
      </c>
      <c r="AT195" s="210" t="s">
        <v>120</v>
      </c>
      <c r="AU195" s="210" t="s">
        <v>116</v>
      </c>
      <c r="AY195" s="16" t="s">
        <v>117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6" t="s">
        <v>116</v>
      </c>
      <c r="BK195" s="211">
        <f>ROUND(I195*H195,2)</f>
        <v>0</v>
      </c>
      <c r="BL195" s="16" t="s">
        <v>125</v>
      </c>
      <c r="BM195" s="210" t="s">
        <v>504</v>
      </c>
    </row>
    <row r="196" spans="1:65" s="2" customFormat="1" ht="16.5" customHeight="1">
      <c r="A196" s="37"/>
      <c r="B196" s="38"/>
      <c r="C196" s="212" t="s">
        <v>505</v>
      </c>
      <c r="D196" s="212" t="s">
        <v>131</v>
      </c>
      <c r="E196" s="213" t="s">
        <v>506</v>
      </c>
      <c r="F196" s="214" t="s">
        <v>507</v>
      </c>
      <c r="G196" s="215" t="s">
        <v>214</v>
      </c>
      <c r="H196" s="216">
        <v>1</v>
      </c>
      <c r="I196" s="217"/>
      <c r="J196" s="218">
        <f>ROUND(I196*H196,2)</f>
        <v>0</v>
      </c>
      <c r="K196" s="214" t="s">
        <v>124</v>
      </c>
      <c r="L196" s="219"/>
      <c r="M196" s="220" t="s">
        <v>19</v>
      </c>
      <c r="N196" s="221" t="s">
        <v>43</v>
      </c>
      <c r="O196" s="83"/>
      <c r="P196" s="208">
        <f>O196*H196</f>
        <v>0</v>
      </c>
      <c r="Q196" s="208">
        <v>0.012</v>
      </c>
      <c r="R196" s="208">
        <f>Q196*H196</f>
        <v>0.012</v>
      </c>
      <c r="S196" s="208">
        <v>0</v>
      </c>
      <c r="T196" s="20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10" t="s">
        <v>134</v>
      </c>
      <c r="AT196" s="210" t="s">
        <v>131</v>
      </c>
      <c r="AU196" s="210" t="s">
        <v>116</v>
      </c>
      <c r="AY196" s="16" t="s">
        <v>117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6" t="s">
        <v>116</v>
      </c>
      <c r="BK196" s="211">
        <f>ROUND(I196*H196,2)</f>
        <v>0</v>
      </c>
      <c r="BL196" s="16" t="s">
        <v>125</v>
      </c>
      <c r="BM196" s="210" t="s">
        <v>508</v>
      </c>
    </row>
    <row r="197" spans="1:65" s="2" customFormat="1" ht="21.75" customHeight="1">
      <c r="A197" s="37"/>
      <c r="B197" s="38"/>
      <c r="C197" s="199" t="s">
        <v>509</v>
      </c>
      <c r="D197" s="199" t="s">
        <v>120</v>
      </c>
      <c r="E197" s="200" t="s">
        <v>510</v>
      </c>
      <c r="F197" s="201" t="s">
        <v>511</v>
      </c>
      <c r="G197" s="202" t="s">
        <v>214</v>
      </c>
      <c r="H197" s="203">
        <v>4</v>
      </c>
      <c r="I197" s="204"/>
      <c r="J197" s="205">
        <f>ROUND(I197*H197,2)</f>
        <v>0</v>
      </c>
      <c r="K197" s="201" t="s">
        <v>124</v>
      </c>
      <c r="L197" s="43"/>
      <c r="M197" s="206" t="s">
        <v>19</v>
      </c>
      <c r="N197" s="207" t="s">
        <v>43</v>
      </c>
      <c r="O197" s="83"/>
      <c r="P197" s="208">
        <f>O197*H197</f>
        <v>0</v>
      </c>
      <c r="Q197" s="208">
        <v>0.00038</v>
      </c>
      <c r="R197" s="208">
        <f>Q197*H197</f>
        <v>0.00152</v>
      </c>
      <c r="S197" s="208">
        <v>0</v>
      </c>
      <c r="T197" s="20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10" t="s">
        <v>125</v>
      </c>
      <c r="AT197" s="210" t="s">
        <v>120</v>
      </c>
      <c r="AU197" s="210" t="s">
        <v>116</v>
      </c>
      <c r="AY197" s="16" t="s">
        <v>117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6" t="s">
        <v>116</v>
      </c>
      <c r="BK197" s="211">
        <f>ROUND(I197*H197,2)</f>
        <v>0</v>
      </c>
      <c r="BL197" s="16" t="s">
        <v>125</v>
      </c>
      <c r="BM197" s="210" t="s">
        <v>512</v>
      </c>
    </row>
    <row r="198" spans="1:65" s="2" customFormat="1" ht="21.75" customHeight="1">
      <c r="A198" s="37"/>
      <c r="B198" s="38"/>
      <c r="C198" s="199" t="s">
        <v>513</v>
      </c>
      <c r="D198" s="199" t="s">
        <v>120</v>
      </c>
      <c r="E198" s="200" t="s">
        <v>514</v>
      </c>
      <c r="F198" s="201" t="s">
        <v>515</v>
      </c>
      <c r="G198" s="202" t="s">
        <v>214</v>
      </c>
      <c r="H198" s="203">
        <v>2</v>
      </c>
      <c r="I198" s="204"/>
      <c r="J198" s="205">
        <f>ROUND(I198*H198,2)</f>
        <v>0</v>
      </c>
      <c r="K198" s="201" t="s">
        <v>124</v>
      </c>
      <c r="L198" s="43"/>
      <c r="M198" s="206" t="s">
        <v>19</v>
      </c>
      <c r="N198" s="207" t="s">
        <v>43</v>
      </c>
      <c r="O198" s="83"/>
      <c r="P198" s="208">
        <f>O198*H198</f>
        <v>0</v>
      </c>
      <c r="Q198" s="208">
        <v>0.00208</v>
      </c>
      <c r="R198" s="208">
        <f>Q198*H198</f>
        <v>0.00416</v>
      </c>
      <c r="S198" s="208">
        <v>0</v>
      </c>
      <c r="T198" s="20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10" t="s">
        <v>125</v>
      </c>
      <c r="AT198" s="210" t="s">
        <v>120</v>
      </c>
      <c r="AU198" s="210" t="s">
        <v>116</v>
      </c>
      <c r="AY198" s="16" t="s">
        <v>117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6" t="s">
        <v>116</v>
      </c>
      <c r="BK198" s="211">
        <f>ROUND(I198*H198,2)</f>
        <v>0</v>
      </c>
      <c r="BL198" s="16" t="s">
        <v>125</v>
      </c>
      <c r="BM198" s="210" t="s">
        <v>516</v>
      </c>
    </row>
    <row r="199" spans="1:65" s="2" customFormat="1" ht="21.75" customHeight="1">
      <c r="A199" s="37"/>
      <c r="B199" s="38"/>
      <c r="C199" s="199" t="s">
        <v>517</v>
      </c>
      <c r="D199" s="199" t="s">
        <v>120</v>
      </c>
      <c r="E199" s="200" t="s">
        <v>518</v>
      </c>
      <c r="F199" s="201" t="s">
        <v>519</v>
      </c>
      <c r="G199" s="202" t="s">
        <v>376</v>
      </c>
      <c r="H199" s="203">
        <v>1</v>
      </c>
      <c r="I199" s="204"/>
      <c r="J199" s="205">
        <f>ROUND(I199*H199,2)</f>
        <v>0</v>
      </c>
      <c r="K199" s="201" t="s">
        <v>124</v>
      </c>
      <c r="L199" s="43"/>
      <c r="M199" s="206" t="s">
        <v>19</v>
      </c>
      <c r="N199" s="207" t="s">
        <v>43</v>
      </c>
      <c r="O199" s="83"/>
      <c r="P199" s="208">
        <f>O199*H199</f>
        <v>0</v>
      </c>
      <c r="Q199" s="208">
        <v>0.00902</v>
      </c>
      <c r="R199" s="208">
        <f>Q199*H199</f>
        <v>0.00902</v>
      </c>
      <c r="S199" s="208">
        <v>0</v>
      </c>
      <c r="T199" s="20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10" t="s">
        <v>125</v>
      </c>
      <c r="AT199" s="210" t="s">
        <v>120</v>
      </c>
      <c r="AU199" s="210" t="s">
        <v>116</v>
      </c>
      <c r="AY199" s="16" t="s">
        <v>117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6" t="s">
        <v>116</v>
      </c>
      <c r="BK199" s="211">
        <f>ROUND(I199*H199,2)</f>
        <v>0</v>
      </c>
      <c r="BL199" s="16" t="s">
        <v>125</v>
      </c>
      <c r="BM199" s="210" t="s">
        <v>520</v>
      </c>
    </row>
    <row r="200" spans="1:65" s="2" customFormat="1" ht="12">
      <c r="A200" s="37"/>
      <c r="B200" s="38"/>
      <c r="C200" s="199" t="s">
        <v>521</v>
      </c>
      <c r="D200" s="199" t="s">
        <v>120</v>
      </c>
      <c r="E200" s="200" t="s">
        <v>522</v>
      </c>
      <c r="F200" s="201" t="s">
        <v>523</v>
      </c>
      <c r="G200" s="202" t="s">
        <v>166</v>
      </c>
      <c r="H200" s="203">
        <v>0.304</v>
      </c>
      <c r="I200" s="204"/>
      <c r="J200" s="205">
        <f>ROUND(I200*H200,2)</f>
        <v>0</v>
      </c>
      <c r="K200" s="201" t="s">
        <v>124</v>
      </c>
      <c r="L200" s="43"/>
      <c r="M200" s="206" t="s">
        <v>19</v>
      </c>
      <c r="N200" s="207" t="s">
        <v>43</v>
      </c>
      <c r="O200" s="83"/>
      <c r="P200" s="208">
        <f>O200*H200</f>
        <v>0</v>
      </c>
      <c r="Q200" s="208">
        <v>0</v>
      </c>
      <c r="R200" s="208">
        <f>Q200*H200</f>
        <v>0</v>
      </c>
      <c r="S200" s="208">
        <v>0</v>
      </c>
      <c r="T200" s="20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10" t="s">
        <v>125</v>
      </c>
      <c r="AT200" s="210" t="s">
        <v>120</v>
      </c>
      <c r="AU200" s="210" t="s">
        <v>116</v>
      </c>
      <c r="AY200" s="16" t="s">
        <v>117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6" t="s">
        <v>116</v>
      </c>
      <c r="BK200" s="211">
        <f>ROUND(I200*H200,2)</f>
        <v>0</v>
      </c>
      <c r="BL200" s="16" t="s">
        <v>125</v>
      </c>
      <c r="BM200" s="210" t="s">
        <v>524</v>
      </c>
    </row>
    <row r="201" spans="1:63" s="12" customFormat="1" ht="22.8" customHeight="1">
      <c r="A201" s="12"/>
      <c r="B201" s="183"/>
      <c r="C201" s="184"/>
      <c r="D201" s="185" t="s">
        <v>70</v>
      </c>
      <c r="E201" s="197" t="s">
        <v>525</v>
      </c>
      <c r="F201" s="197" t="s">
        <v>526</v>
      </c>
      <c r="G201" s="184"/>
      <c r="H201" s="184"/>
      <c r="I201" s="187"/>
      <c r="J201" s="198">
        <f>BK201</f>
        <v>0</v>
      </c>
      <c r="K201" s="184"/>
      <c r="L201" s="189"/>
      <c r="M201" s="190"/>
      <c r="N201" s="191"/>
      <c r="O201" s="191"/>
      <c r="P201" s="192">
        <f>SUM(P202:P227)</f>
        <v>0</v>
      </c>
      <c r="Q201" s="191"/>
      <c r="R201" s="192">
        <f>SUM(R202:R227)</f>
        <v>2.37832</v>
      </c>
      <c r="S201" s="191"/>
      <c r="T201" s="193">
        <f>SUM(T202:T227)</f>
        <v>3.17535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4" t="s">
        <v>116</v>
      </c>
      <c r="AT201" s="195" t="s">
        <v>70</v>
      </c>
      <c r="AU201" s="195" t="s">
        <v>79</v>
      </c>
      <c r="AY201" s="194" t="s">
        <v>117</v>
      </c>
      <c r="BK201" s="196">
        <f>SUM(BK202:BK227)</f>
        <v>0</v>
      </c>
    </row>
    <row r="202" spans="1:65" s="2" customFormat="1" ht="16.5" customHeight="1">
      <c r="A202" s="37"/>
      <c r="B202" s="38"/>
      <c r="C202" s="199" t="s">
        <v>527</v>
      </c>
      <c r="D202" s="199" t="s">
        <v>120</v>
      </c>
      <c r="E202" s="200" t="s">
        <v>528</v>
      </c>
      <c r="F202" s="201" t="s">
        <v>529</v>
      </c>
      <c r="G202" s="202" t="s">
        <v>376</v>
      </c>
      <c r="H202" s="203">
        <v>38</v>
      </c>
      <c r="I202" s="204"/>
      <c r="J202" s="205">
        <f>ROUND(I202*H202,2)</f>
        <v>0</v>
      </c>
      <c r="K202" s="201" t="s">
        <v>124</v>
      </c>
      <c r="L202" s="43"/>
      <c r="M202" s="206" t="s">
        <v>19</v>
      </c>
      <c r="N202" s="207" t="s">
        <v>43</v>
      </c>
      <c r="O202" s="83"/>
      <c r="P202" s="208">
        <f>O202*H202</f>
        <v>0</v>
      </c>
      <c r="Q202" s="208">
        <v>0</v>
      </c>
      <c r="R202" s="208">
        <f>Q202*H202</f>
        <v>0</v>
      </c>
      <c r="S202" s="208">
        <v>0.01933</v>
      </c>
      <c r="T202" s="209">
        <f>S202*H202</f>
        <v>0.73454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10" t="s">
        <v>125</v>
      </c>
      <c r="AT202" s="210" t="s">
        <v>120</v>
      </c>
      <c r="AU202" s="210" t="s">
        <v>116</v>
      </c>
      <c r="AY202" s="16" t="s">
        <v>117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6" t="s">
        <v>116</v>
      </c>
      <c r="BK202" s="211">
        <f>ROUND(I202*H202,2)</f>
        <v>0</v>
      </c>
      <c r="BL202" s="16" t="s">
        <v>125</v>
      </c>
      <c r="BM202" s="210" t="s">
        <v>530</v>
      </c>
    </row>
    <row r="203" spans="1:65" s="2" customFormat="1" ht="16.5" customHeight="1">
      <c r="A203" s="37"/>
      <c r="B203" s="38"/>
      <c r="C203" s="199" t="s">
        <v>531</v>
      </c>
      <c r="D203" s="199" t="s">
        <v>120</v>
      </c>
      <c r="E203" s="200" t="s">
        <v>532</v>
      </c>
      <c r="F203" s="201" t="s">
        <v>533</v>
      </c>
      <c r="G203" s="202" t="s">
        <v>376</v>
      </c>
      <c r="H203" s="203">
        <v>1</v>
      </c>
      <c r="I203" s="204"/>
      <c r="J203" s="205">
        <f>ROUND(I203*H203,2)</f>
        <v>0</v>
      </c>
      <c r="K203" s="201" t="s">
        <v>124</v>
      </c>
      <c r="L203" s="43"/>
      <c r="M203" s="206" t="s">
        <v>19</v>
      </c>
      <c r="N203" s="207" t="s">
        <v>43</v>
      </c>
      <c r="O203" s="83"/>
      <c r="P203" s="208">
        <f>O203*H203</f>
        <v>0</v>
      </c>
      <c r="Q203" s="208">
        <v>0.00376</v>
      </c>
      <c r="R203" s="208">
        <f>Q203*H203</f>
        <v>0.00376</v>
      </c>
      <c r="S203" s="208">
        <v>0</v>
      </c>
      <c r="T203" s="20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10" t="s">
        <v>125</v>
      </c>
      <c r="AT203" s="210" t="s">
        <v>120</v>
      </c>
      <c r="AU203" s="210" t="s">
        <v>116</v>
      </c>
      <c r="AY203" s="16" t="s">
        <v>117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6" t="s">
        <v>116</v>
      </c>
      <c r="BK203" s="211">
        <f>ROUND(I203*H203,2)</f>
        <v>0</v>
      </c>
      <c r="BL203" s="16" t="s">
        <v>125</v>
      </c>
      <c r="BM203" s="210" t="s">
        <v>534</v>
      </c>
    </row>
    <row r="204" spans="1:65" s="2" customFormat="1" ht="21.75" customHeight="1">
      <c r="A204" s="37"/>
      <c r="B204" s="38"/>
      <c r="C204" s="199" t="s">
        <v>535</v>
      </c>
      <c r="D204" s="199" t="s">
        <v>120</v>
      </c>
      <c r="E204" s="200" t="s">
        <v>536</v>
      </c>
      <c r="F204" s="201" t="s">
        <v>537</v>
      </c>
      <c r="G204" s="202" t="s">
        <v>376</v>
      </c>
      <c r="H204" s="203">
        <v>39</v>
      </c>
      <c r="I204" s="204"/>
      <c r="J204" s="205">
        <f>ROUND(I204*H204,2)</f>
        <v>0</v>
      </c>
      <c r="K204" s="201" t="s">
        <v>124</v>
      </c>
      <c r="L204" s="43"/>
      <c r="M204" s="206" t="s">
        <v>19</v>
      </c>
      <c r="N204" s="207" t="s">
        <v>43</v>
      </c>
      <c r="O204" s="83"/>
      <c r="P204" s="208">
        <f>O204*H204</f>
        <v>0</v>
      </c>
      <c r="Q204" s="208">
        <v>0.01697</v>
      </c>
      <c r="R204" s="208">
        <f>Q204*H204</f>
        <v>0.6618299999999999</v>
      </c>
      <c r="S204" s="208">
        <v>0</v>
      </c>
      <c r="T204" s="20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10" t="s">
        <v>125</v>
      </c>
      <c r="AT204" s="210" t="s">
        <v>120</v>
      </c>
      <c r="AU204" s="210" t="s">
        <v>116</v>
      </c>
      <c r="AY204" s="16" t="s">
        <v>117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6" t="s">
        <v>116</v>
      </c>
      <c r="BK204" s="211">
        <f>ROUND(I204*H204,2)</f>
        <v>0</v>
      </c>
      <c r="BL204" s="16" t="s">
        <v>125</v>
      </c>
      <c r="BM204" s="210" t="s">
        <v>538</v>
      </c>
    </row>
    <row r="205" spans="1:65" s="2" customFormat="1" ht="16.5" customHeight="1">
      <c r="A205" s="37"/>
      <c r="B205" s="38"/>
      <c r="C205" s="199" t="s">
        <v>539</v>
      </c>
      <c r="D205" s="199" t="s">
        <v>120</v>
      </c>
      <c r="E205" s="200" t="s">
        <v>540</v>
      </c>
      <c r="F205" s="201" t="s">
        <v>541</v>
      </c>
      <c r="G205" s="202" t="s">
        <v>376</v>
      </c>
      <c r="H205" s="203">
        <v>42</v>
      </c>
      <c r="I205" s="204"/>
      <c r="J205" s="205">
        <f>ROUND(I205*H205,2)</f>
        <v>0</v>
      </c>
      <c r="K205" s="201" t="s">
        <v>124</v>
      </c>
      <c r="L205" s="43"/>
      <c r="M205" s="206" t="s">
        <v>19</v>
      </c>
      <c r="N205" s="207" t="s">
        <v>43</v>
      </c>
      <c r="O205" s="83"/>
      <c r="P205" s="208">
        <f>O205*H205</f>
        <v>0</v>
      </c>
      <c r="Q205" s="208">
        <v>0</v>
      </c>
      <c r="R205" s="208">
        <f>Q205*H205</f>
        <v>0</v>
      </c>
      <c r="S205" s="208">
        <v>0.01946</v>
      </c>
      <c r="T205" s="209">
        <f>S205*H205</f>
        <v>0.81732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10" t="s">
        <v>125</v>
      </c>
      <c r="AT205" s="210" t="s">
        <v>120</v>
      </c>
      <c r="AU205" s="210" t="s">
        <v>116</v>
      </c>
      <c r="AY205" s="16" t="s">
        <v>117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6" t="s">
        <v>116</v>
      </c>
      <c r="BK205" s="211">
        <f>ROUND(I205*H205,2)</f>
        <v>0</v>
      </c>
      <c r="BL205" s="16" t="s">
        <v>125</v>
      </c>
      <c r="BM205" s="210" t="s">
        <v>542</v>
      </c>
    </row>
    <row r="206" spans="1:65" s="2" customFormat="1" ht="12">
      <c r="A206" s="37"/>
      <c r="B206" s="38"/>
      <c r="C206" s="199" t="s">
        <v>543</v>
      </c>
      <c r="D206" s="199" t="s">
        <v>120</v>
      </c>
      <c r="E206" s="200" t="s">
        <v>544</v>
      </c>
      <c r="F206" s="201" t="s">
        <v>545</v>
      </c>
      <c r="G206" s="202" t="s">
        <v>376</v>
      </c>
      <c r="H206" s="203">
        <v>39</v>
      </c>
      <c r="I206" s="204"/>
      <c r="J206" s="205">
        <f>ROUND(I206*H206,2)</f>
        <v>0</v>
      </c>
      <c r="K206" s="201" t="s">
        <v>124</v>
      </c>
      <c r="L206" s="43"/>
      <c r="M206" s="206" t="s">
        <v>19</v>
      </c>
      <c r="N206" s="207" t="s">
        <v>43</v>
      </c>
      <c r="O206" s="83"/>
      <c r="P206" s="208">
        <f>O206*H206</f>
        <v>0</v>
      </c>
      <c r="Q206" s="208">
        <v>0.01497</v>
      </c>
      <c r="R206" s="208">
        <f>Q206*H206</f>
        <v>0.5838300000000001</v>
      </c>
      <c r="S206" s="208">
        <v>0</v>
      </c>
      <c r="T206" s="20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10" t="s">
        <v>125</v>
      </c>
      <c r="AT206" s="210" t="s">
        <v>120</v>
      </c>
      <c r="AU206" s="210" t="s">
        <v>116</v>
      </c>
      <c r="AY206" s="16" t="s">
        <v>117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6" t="s">
        <v>116</v>
      </c>
      <c r="BK206" s="211">
        <f>ROUND(I206*H206,2)</f>
        <v>0</v>
      </c>
      <c r="BL206" s="16" t="s">
        <v>125</v>
      </c>
      <c r="BM206" s="210" t="s">
        <v>546</v>
      </c>
    </row>
    <row r="207" spans="1:65" s="2" customFormat="1" ht="16.5" customHeight="1">
      <c r="A207" s="37"/>
      <c r="B207" s="38"/>
      <c r="C207" s="199" t="s">
        <v>547</v>
      </c>
      <c r="D207" s="199" t="s">
        <v>120</v>
      </c>
      <c r="E207" s="200" t="s">
        <v>548</v>
      </c>
      <c r="F207" s="201" t="s">
        <v>549</v>
      </c>
      <c r="G207" s="202" t="s">
        <v>376</v>
      </c>
      <c r="H207" s="203">
        <v>4</v>
      </c>
      <c r="I207" s="204"/>
      <c r="J207" s="205">
        <f>ROUND(I207*H207,2)</f>
        <v>0</v>
      </c>
      <c r="K207" s="201" t="s">
        <v>124</v>
      </c>
      <c r="L207" s="43"/>
      <c r="M207" s="206" t="s">
        <v>19</v>
      </c>
      <c r="N207" s="207" t="s">
        <v>43</v>
      </c>
      <c r="O207" s="83"/>
      <c r="P207" s="208">
        <f>O207*H207</f>
        <v>0</v>
      </c>
      <c r="Q207" s="208">
        <v>0</v>
      </c>
      <c r="R207" s="208">
        <f>Q207*H207</f>
        <v>0</v>
      </c>
      <c r="S207" s="208">
        <v>0.0329</v>
      </c>
      <c r="T207" s="209">
        <f>S207*H207</f>
        <v>0.1316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10" t="s">
        <v>125</v>
      </c>
      <c r="AT207" s="210" t="s">
        <v>120</v>
      </c>
      <c r="AU207" s="210" t="s">
        <v>116</v>
      </c>
      <c r="AY207" s="16" t="s">
        <v>117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6" t="s">
        <v>116</v>
      </c>
      <c r="BK207" s="211">
        <f>ROUND(I207*H207,2)</f>
        <v>0</v>
      </c>
      <c r="BL207" s="16" t="s">
        <v>125</v>
      </c>
      <c r="BM207" s="210" t="s">
        <v>550</v>
      </c>
    </row>
    <row r="208" spans="1:65" s="2" customFormat="1" ht="16.5" customHeight="1">
      <c r="A208" s="37"/>
      <c r="B208" s="38"/>
      <c r="C208" s="199" t="s">
        <v>551</v>
      </c>
      <c r="D208" s="199" t="s">
        <v>120</v>
      </c>
      <c r="E208" s="200" t="s">
        <v>552</v>
      </c>
      <c r="F208" s="201" t="s">
        <v>553</v>
      </c>
      <c r="G208" s="202" t="s">
        <v>376</v>
      </c>
      <c r="H208" s="203">
        <v>39</v>
      </c>
      <c r="I208" s="204"/>
      <c r="J208" s="205">
        <f>ROUND(I208*H208,2)</f>
        <v>0</v>
      </c>
      <c r="K208" s="201" t="s">
        <v>124</v>
      </c>
      <c r="L208" s="43"/>
      <c r="M208" s="206" t="s">
        <v>19</v>
      </c>
      <c r="N208" s="207" t="s">
        <v>43</v>
      </c>
      <c r="O208" s="83"/>
      <c r="P208" s="208">
        <f>O208*H208</f>
        <v>0</v>
      </c>
      <c r="Q208" s="208">
        <v>0.01757</v>
      </c>
      <c r="R208" s="208">
        <f>Q208*H208</f>
        <v>0.68523</v>
      </c>
      <c r="S208" s="208">
        <v>0</v>
      </c>
      <c r="T208" s="20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10" t="s">
        <v>125</v>
      </c>
      <c r="AT208" s="210" t="s">
        <v>120</v>
      </c>
      <c r="AU208" s="210" t="s">
        <v>116</v>
      </c>
      <c r="AY208" s="16" t="s">
        <v>117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6" t="s">
        <v>116</v>
      </c>
      <c r="BK208" s="211">
        <f>ROUND(I208*H208,2)</f>
        <v>0</v>
      </c>
      <c r="BL208" s="16" t="s">
        <v>125</v>
      </c>
      <c r="BM208" s="210" t="s">
        <v>554</v>
      </c>
    </row>
    <row r="209" spans="1:65" s="2" customFormat="1" ht="16.5" customHeight="1">
      <c r="A209" s="37"/>
      <c r="B209" s="38"/>
      <c r="C209" s="199" t="s">
        <v>555</v>
      </c>
      <c r="D209" s="199" t="s">
        <v>120</v>
      </c>
      <c r="E209" s="200" t="s">
        <v>556</v>
      </c>
      <c r="F209" s="201" t="s">
        <v>557</v>
      </c>
      <c r="G209" s="202" t="s">
        <v>376</v>
      </c>
      <c r="H209" s="203">
        <v>38</v>
      </c>
      <c r="I209" s="204"/>
      <c r="J209" s="205">
        <f>ROUND(I209*H209,2)</f>
        <v>0</v>
      </c>
      <c r="K209" s="201" t="s">
        <v>124</v>
      </c>
      <c r="L209" s="43"/>
      <c r="M209" s="206" t="s">
        <v>19</v>
      </c>
      <c r="N209" s="207" t="s">
        <v>43</v>
      </c>
      <c r="O209" s="83"/>
      <c r="P209" s="208">
        <f>O209*H209</f>
        <v>0</v>
      </c>
      <c r="Q209" s="208">
        <v>0</v>
      </c>
      <c r="R209" s="208">
        <f>Q209*H209</f>
        <v>0</v>
      </c>
      <c r="S209" s="208">
        <v>0.0245</v>
      </c>
      <c r="T209" s="209">
        <f>S209*H209</f>
        <v>0.931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10" t="s">
        <v>125</v>
      </c>
      <c r="AT209" s="210" t="s">
        <v>120</v>
      </c>
      <c r="AU209" s="210" t="s">
        <v>116</v>
      </c>
      <c r="AY209" s="16" t="s">
        <v>117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6" t="s">
        <v>116</v>
      </c>
      <c r="BK209" s="211">
        <f>ROUND(I209*H209,2)</f>
        <v>0</v>
      </c>
      <c r="BL209" s="16" t="s">
        <v>125</v>
      </c>
      <c r="BM209" s="210" t="s">
        <v>558</v>
      </c>
    </row>
    <row r="210" spans="1:65" s="2" customFormat="1" ht="16.5" customHeight="1">
      <c r="A210" s="37"/>
      <c r="B210" s="38"/>
      <c r="C210" s="199" t="s">
        <v>559</v>
      </c>
      <c r="D210" s="199" t="s">
        <v>120</v>
      </c>
      <c r="E210" s="200" t="s">
        <v>560</v>
      </c>
      <c r="F210" s="201" t="s">
        <v>561</v>
      </c>
      <c r="G210" s="202" t="s">
        <v>376</v>
      </c>
      <c r="H210" s="203">
        <v>13</v>
      </c>
      <c r="I210" s="204"/>
      <c r="J210" s="205">
        <f>ROUND(I210*H210,2)</f>
        <v>0</v>
      </c>
      <c r="K210" s="201" t="s">
        <v>124</v>
      </c>
      <c r="L210" s="43"/>
      <c r="M210" s="206" t="s">
        <v>19</v>
      </c>
      <c r="N210" s="207" t="s">
        <v>43</v>
      </c>
      <c r="O210" s="83"/>
      <c r="P210" s="208">
        <f>O210*H210</f>
        <v>0</v>
      </c>
      <c r="Q210" s="208">
        <v>0</v>
      </c>
      <c r="R210" s="208">
        <f>Q210*H210</f>
        <v>0</v>
      </c>
      <c r="S210" s="208">
        <v>0.0092</v>
      </c>
      <c r="T210" s="209">
        <f>S210*H210</f>
        <v>0.1196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10" t="s">
        <v>125</v>
      </c>
      <c r="AT210" s="210" t="s">
        <v>120</v>
      </c>
      <c r="AU210" s="210" t="s">
        <v>116</v>
      </c>
      <c r="AY210" s="16" t="s">
        <v>117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6" t="s">
        <v>116</v>
      </c>
      <c r="BK210" s="211">
        <f>ROUND(I210*H210,2)</f>
        <v>0</v>
      </c>
      <c r="BL210" s="16" t="s">
        <v>125</v>
      </c>
      <c r="BM210" s="210" t="s">
        <v>562</v>
      </c>
    </row>
    <row r="211" spans="1:65" s="2" customFormat="1" ht="16.5" customHeight="1">
      <c r="A211" s="37"/>
      <c r="B211" s="38"/>
      <c r="C211" s="199" t="s">
        <v>563</v>
      </c>
      <c r="D211" s="199" t="s">
        <v>120</v>
      </c>
      <c r="E211" s="200" t="s">
        <v>564</v>
      </c>
      <c r="F211" s="201" t="s">
        <v>565</v>
      </c>
      <c r="G211" s="202" t="s">
        <v>376</v>
      </c>
      <c r="H211" s="203">
        <v>5</v>
      </c>
      <c r="I211" s="204"/>
      <c r="J211" s="205">
        <f>ROUND(I211*H211,2)</f>
        <v>0</v>
      </c>
      <c r="K211" s="201" t="s">
        <v>124</v>
      </c>
      <c r="L211" s="43"/>
      <c r="M211" s="206" t="s">
        <v>19</v>
      </c>
      <c r="N211" s="207" t="s">
        <v>43</v>
      </c>
      <c r="O211" s="83"/>
      <c r="P211" s="208">
        <f>O211*H211</f>
        <v>0</v>
      </c>
      <c r="Q211" s="208">
        <v>0</v>
      </c>
      <c r="R211" s="208">
        <f>Q211*H211</f>
        <v>0</v>
      </c>
      <c r="S211" s="208">
        <v>0.0347</v>
      </c>
      <c r="T211" s="209">
        <f>S211*H211</f>
        <v>0.17350000000000002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10" t="s">
        <v>125</v>
      </c>
      <c r="AT211" s="210" t="s">
        <v>120</v>
      </c>
      <c r="AU211" s="210" t="s">
        <v>116</v>
      </c>
      <c r="AY211" s="16" t="s">
        <v>117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6" t="s">
        <v>116</v>
      </c>
      <c r="BK211" s="211">
        <f>ROUND(I211*H211,2)</f>
        <v>0</v>
      </c>
      <c r="BL211" s="16" t="s">
        <v>125</v>
      </c>
      <c r="BM211" s="210" t="s">
        <v>566</v>
      </c>
    </row>
    <row r="212" spans="1:65" s="2" customFormat="1" ht="21.75" customHeight="1">
      <c r="A212" s="37"/>
      <c r="B212" s="38"/>
      <c r="C212" s="199" t="s">
        <v>567</v>
      </c>
      <c r="D212" s="199" t="s">
        <v>120</v>
      </c>
      <c r="E212" s="200" t="s">
        <v>568</v>
      </c>
      <c r="F212" s="201" t="s">
        <v>569</v>
      </c>
      <c r="G212" s="202" t="s">
        <v>376</v>
      </c>
      <c r="H212" s="203">
        <v>1</v>
      </c>
      <c r="I212" s="204"/>
      <c r="J212" s="205">
        <f>ROUND(I212*H212,2)</f>
        <v>0</v>
      </c>
      <c r="K212" s="201" t="s">
        <v>124</v>
      </c>
      <c r="L212" s="43"/>
      <c r="M212" s="206" t="s">
        <v>19</v>
      </c>
      <c r="N212" s="207" t="s">
        <v>43</v>
      </c>
      <c r="O212" s="83"/>
      <c r="P212" s="208">
        <f>O212*H212</f>
        <v>0</v>
      </c>
      <c r="Q212" s="208">
        <v>0.01475</v>
      </c>
      <c r="R212" s="208">
        <f>Q212*H212</f>
        <v>0.01475</v>
      </c>
      <c r="S212" s="208">
        <v>0</v>
      </c>
      <c r="T212" s="20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10" t="s">
        <v>125</v>
      </c>
      <c r="AT212" s="210" t="s">
        <v>120</v>
      </c>
      <c r="AU212" s="210" t="s">
        <v>116</v>
      </c>
      <c r="AY212" s="16" t="s">
        <v>117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6" t="s">
        <v>116</v>
      </c>
      <c r="BK212" s="211">
        <f>ROUND(I212*H212,2)</f>
        <v>0</v>
      </c>
      <c r="BL212" s="16" t="s">
        <v>125</v>
      </c>
      <c r="BM212" s="210" t="s">
        <v>570</v>
      </c>
    </row>
    <row r="213" spans="1:65" s="2" customFormat="1" ht="16.5" customHeight="1">
      <c r="A213" s="37"/>
      <c r="B213" s="38"/>
      <c r="C213" s="199" t="s">
        <v>571</v>
      </c>
      <c r="D213" s="199" t="s">
        <v>120</v>
      </c>
      <c r="E213" s="200" t="s">
        <v>572</v>
      </c>
      <c r="F213" s="201" t="s">
        <v>573</v>
      </c>
      <c r="G213" s="202" t="s">
        <v>376</v>
      </c>
      <c r="H213" s="203">
        <v>157</v>
      </c>
      <c r="I213" s="204"/>
      <c r="J213" s="205">
        <f>ROUND(I213*H213,2)</f>
        <v>0</v>
      </c>
      <c r="K213" s="201" t="s">
        <v>124</v>
      </c>
      <c r="L213" s="43"/>
      <c r="M213" s="206" t="s">
        <v>19</v>
      </c>
      <c r="N213" s="207" t="s">
        <v>43</v>
      </c>
      <c r="O213" s="83"/>
      <c r="P213" s="208">
        <f>O213*H213</f>
        <v>0</v>
      </c>
      <c r="Q213" s="208">
        <v>0.00024</v>
      </c>
      <c r="R213" s="208">
        <f>Q213*H213</f>
        <v>0.03768</v>
      </c>
      <c r="S213" s="208">
        <v>0</v>
      </c>
      <c r="T213" s="20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10" t="s">
        <v>125</v>
      </c>
      <c r="AT213" s="210" t="s">
        <v>120</v>
      </c>
      <c r="AU213" s="210" t="s">
        <v>116</v>
      </c>
      <c r="AY213" s="16" t="s">
        <v>117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6" t="s">
        <v>116</v>
      </c>
      <c r="BK213" s="211">
        <f>ROUND(I213*H213,2)</f>
        <v>0</v>
      </c>
      <c r="BL213" s="16" t="s">
        <v>125</v>
      </c>
      <c r="BM213" s="210" t="s">
        <v>574</v>
      </c>
    </row>
    <row r="214" spans="1:65" s="2" customFormat="1" ht="16.5" customHeight="1">
      <c r="A214" s="37"/>
      <c r="B214" s="38"/>
      <c r="C214" s="199" t="s">
        <v>575</v>
      </c>
      <c r="D214" s="199" t="s">
        <v>120</v>
      </c>
      <c r="E214" s="200" t="s">
        <v>576</v>
      </c>
      <c r="F214" s="201" t="s">
        <v>577</v>
      </c>
      <c r="G214" s="202" t="s">
        <v>214</v>
      </c>
      <c r="H214" s="203">
        <v>78</v>
      </c>
      <c r="I214" s="204"/>
      <c r="J214" s="205">
        <f>ROUND(I214*H214,2)</f>
        <v>0</v>
      </c>
      <c r="K214" s="201" t="s">
        <v>124</v>
      </c>
      <c r="L214" s="43"/>
      <c r="M214" s="206" t="s">
        <v>19</v>
      </c>
      <c r="N214" s="207" t="s">
        <v>43</v>
      </c>
      <c r="O214" s="83"/>
      <c r="P214" s="208">
        <f>O214*H214</f>
        <v>0</v>
      </c>
      <c r="Q214" s="208">
        <v>0.00109</v>
      </c>
      <c r="R214" s="208">
        <f>Q214*H214</f>
        <v>0.08502</v>
      </c>
      <c r="S214" s="208">
        <v>0</v>
      </c>
      <c r="T214" s="20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10" t="s">
        <v>125</v>
      </c>
      <c r="AT214" s="210" t="s">
        <v>120</v>
      </c>
      <c r="AU214" s="210" t="s">
        <v>116</v>
      </c>
      <c r="AY214" s="16" t="s">
        <v>117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6" t="s">
        <v>116</v>
      </c>
      <c r="BK214" s="211">
        <f>ROUND(I214*H214,2)</f>
        <v>0</v>
      </c>
      <c r="BL214" s="16" t="s">
        <v>125</v>
      </c>
      <c r="BM214" s="210" t="s">
        <v>578</v>
      </c>
    </row>
    <row r="215" spans="1:65" s="2" customFormat="1" ht="16.5" customHeight="1">
      <c r="A215" s="37"/>
      <c r="B215" s="38"/>
      <c r="C215" s="199" t="s">
        <v>579</v>
      </c>
      <c r="D215" s="199" t="s">
        <v>120</v>
      </c>
      <c r="E215" s="200" t="s">
        <v>580</v>
      </c>
      <c r="F215" s="201" t="s">
        <v>581</v>
      </c>
      <c r="G215" s="202" t="s">
        <v>376</v>
      </c>
      <c r="H215" s="203">
        <v>64</v>
      </c>
      <c r="I215" s="204"/>
      <c r="J215" s="205">
        <f>ROUND(I215*H215,2)</f>
        <v>0</v>
      </c>
      <c r="K215" s="201" t="s">
        <v>124</v>
      </c>
      <c r="L215" s="43"/>
      <c r="M215" s="206" t="s">
        <v>19</v>
      </c>
      <c r="N215" s="207" t="s">
        <v>43</v>
      </c>
      <c r="O215" s="83"/>
      <c r="P215" s="208">
        <f>O215*H215</f>
        <v>0</v>
      </c>
      <c r="Q215" s="208">
        <v>0</v>
      </c>
      <c r="R215" s="208">
        <f>Q215*H215</f>
        <v>0</v>
      </c>
      <c r="S215" s="208">
        <v>0.00156</v>
      </c>
      <c r="T215" s="209">
        <f>S215*H215</f>
        <v>0.09984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10" t="s">
        <v>125</v>
      </c>
      <c r="AT215" s="210" t="s">
        <v>120</v>
      </c>
      <c r="AU215" s="210" t="s">
        <v>116</v>
      </c>
      <c r="AY215" s="16" t="s">
        <v>117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6" t="s">
        <v>116</v>
      </c>
      <c r="BK215" s="211">
        <f>ROUND(I215*H215,2)</f>
        <v>0</v>
      </c>
      <c r="BL215" s="16" t="s">
        <v>125</v>
      </c>
      <c r="BM215" s="210" t="s">
        <v>582</v>
      </c>
    </row>
    <row r="216" spans="1:65" s="2" customFormat="1" ht="21.75" customHeight="1">
      <c r="A216" s="37"/>
      <c r="B216" s="38"/>
      <c r="C216" s="199" t="s">
        <v>583</v>
      </c>
      <c r="D216" s="199" t="s">
        <v>120</v>
      </c>
      <c r="E216" s="200" t="s">
        <v>584</v>
      </c>
      <c r="F216" s="201" t="s">
        <v>585</v>
      </c>
      <c r="G216" s="202" t="s">
        <v>376</v>
      </c>
      <c r="H216" s="203">
        <v>1</v>
      </c>
      <c r="I216" s="204"/>
      <c r="J216" s="205">
        <f>ROUND(I216*H216,2)</f>
        <v>0</v>
      </c>
      <c r="K216" s="201" t="s">
        <v>124</v>
      </c>
      <c r="L216" s="43"/>
      <c r="M216" s="206" t="s">
        <v>19</v>
      </c>
      <c r="N216" s="207" t="s">
        <v>43</v>
      </c>
      <c r="O216" s="83"/>
      <c r="P216" s="208">
        <f>O216*H216</f>
        <v>0</v>
      </c>
      <c r="Q216" s="208">
        <v>0.00172</v>
      </c>
      <c r="R216" s="208">
        <f>Q216*H216</f>
        <v>0.00172</v>
      </c>
      <c r="S216" s="208">
        <v>0</v>
      </c>
      <c r="T216" s="20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10" t="s">
        <v>125</v>
      </c>
      <c r="AT216" s="210" t="s">
        <v>120</v>
      </c>
      <c r="AU216" s="210" t="s">
        <v>116</v>
      </c>
      <c r="AY216" s="16" t="s">
        <v>117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6" t="s">
        <v>116</v>
      </c>
      <c r="BK216" s="211">
        <f>ROUND(I216*H216,2)</f>
        <v>0</v>
      </c>
      <c r="BL216" s="16" t="s">
        <v>125</v>
      </c>
      <c r="BM216" s="210" t="s">
        <v>586</v>
      </c>
    </row>
    <row r="217" spans="1:65" s="2" customFormat="1" ht="16.5" customHeight="1">
      <c r="A217" s="37"/>
      <c r="B217" s="38"/>
      <c r="C217" s="199" t="s">
        <v>587</v>
      </c>
      <c r="D217" s="199" t="s">
        <v>120</v>
      </c>
      <c r="E217" s="200" t="s">
        <v>588</v>
      </c>
      <c r="F217" s="201" t="s">
        <v>589</v>
      </c>
      <c r="G217" s="202" t="s">
        <v>376</v>
      </c>
      <c r="H217" s="203">
        <v>39</v>
      </c>
      <c r="I217" s="204"/>
      <c r="J217" s="205">
        <f>ROUND(I217*H217,2)</f>
        <v>0</v>
      </c>
      <c r="K217" s="201" t="s">
        <v>124</v>
      </c>
      <c r="L217" s="43"/>
      <c r="M217" s="206" t="s">
        <v>19</v>
      </c>
      <c r="N217" s="207" t="s">
        <v>43</v>
      </c>
      <c r="O217" s="83"/>
      <c r="P217" s="208">
        <f>O217*H217</f>
        <v>0</v>
      </c>
      <c r="Q217" s="208">
        <v>0.0018</v>
      </c>
      <c r="R217" s="208">
        <f>Q217*H217</f>
        <v>0.0702</v>
      </c>
      <c r="S217" s="208">
        <v>0</v>
      </c>
      <c r="T217" s="20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10" t="s">
        <v>125</v>
      </c>
      <c r="AT217" s="210" t="s">
        <v>120</v>
      </c>
      <c r="AU217" s="210" t="s">
        <v>116</v>
      </c>
      <c r="AY217" s="16" t="s">
        <v>117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6" t="s">
        <v>116</v>
      </c>
      <c r="BK217" s="211">
        <f>ROUND(I217*H217,2)</f>
        <v>0</v>
      </c>
      <c r="BL217" s="16" t="s">
        <v>125</v>
      </c>
      <c r="BM217" s="210" t="s">
        <v>590</v>
      </c>
    </row>
    <row r="218" spans="1:65" s="2" customFormat="1" ht="16.5" customHeight="1">
      <c r="A218" s="37"/>
      <c r="B218" s="38"/>
      <c r="C218" s="199" t="s">
        <v>591</v>
      </c>
      <c r="D218" s="199" t="s">
        <v>120</v>
      </c>
      <c r="E218" s="200" t="s">
        <v>592</v>
      </c>
      <c r="F218" s="201" t="s">
        <v>593</v>
      </c>
      <c r="G218" s="202" t="s">
        <v>376</v>
      </c>
      <c r="H218" s="203">
        <v>39</v>
      </c>
      <c r="I218" s="204"/>
      <c r="J218" s="205">
        <f>ROUND(I218*H218,2)</f>
        <v>0</v>
      </c>
      <c r="K218" s="201" t="s">
        <v>124</v>
      </c>
      <c r="L218" s="43"/>
      <c r="M218" s="206" t="s">
        <v>19</v>
      </c>
      <c r="N218" s="207" t="s">
        <v>43</v>
      </c>
      <c r="O218" s="83"/>
      <c r="P218" s="208">
        <f>O218*H218</f>
        <v>0</v>
      </c>
      <c r="Q218" s="208">
        <v>0.00184</v>
      </c>
      <c r="R218" s="208">
        <f>Q218*H218</f>
        <v>0.07176</v>
      </c>
      <c r="S218" s="208">
        <v>0</v>
      </c>
      <c r="T218" s="20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10" t="s">
        <v>125</v>
      </c>
      <c r="AT218" s="210" t="s">
        <v>120</v>
      </c>
      <c r="AU218" s="210" t="s">
        <v>116</v>
      </c>
      <c r="AY218" s="16" t="s">
        <v>117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6" t="s">
        <v>116</v>
      </c>
      <c r="BK218" s="211">
        <f>ROUND(I218*H218,2)</f>
        <v>0</v>
      </c>
      <c r="BL218" s="16" t="s">
        <v>125</v>
      </c>
      <c r="BM218" s="210" t="s">
        <v>594</v>
      </c>
    </row>
    <row r="219" spans="1:65" s="2" customFormat="1" ht="16.5" customHeight="1">
      <c r="A219" s="37"/>
      <c r="B219" s="38"/>
      <c r="C219" s="199" t="s">
        <v>595</v>
      </c>
      <c r="D219" s="199" t="s">
        <v>120</v>
      </c>
      <c r="E219" s="200" t="s">
        <v>596</v>
      </c>
      <c r="F219" s="201" t="s">
        <v>597</v>
      </c>
      <c r="G219" s="202" t="s">
        <v>376</v>
      </c>
      <c r="H219" s="203">
        <v>39</v>
      </c>
      <c r="I219" s="204"/>
      <c r="J219" s="205">
        <f>ROUND(I219*H219,2)</f>
        <v>0</v>
      </c>
      <c r="K219" s="201" t="s">
        <v>124</v>
      </c>
      <c r="L219" s="43"/>
      <c r="M219" s="206" t="s">
        <v>19</v>
      </c>
      <c r="N219" s="207" t="s">
        <v>43</v>
      </c>
      <c r="O219" s="83"/>
      <c r="P219" s="208">
        <f>O219*H219</f>
        <v>0</v>
      </c>
      <c r="Q219" s="208">
        <v>0.00196</v>
      </c>
      <c r="R219" s="208">
        <f>Q219*H219</f>
        <v>0.07644</v>
      </c>
      <c r="S219" s="208">
        <v>0</v>
      </c>
      <c r="T219" s="20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10" t="s">
        <v>125</v>
      </c>
      <c r="AT219" s="210" t="s">
        <v>120</v>
      </c>
      <c r="AU219" s="210" t="s">
        <v>116</v>
      </c>
      <c r="AY219" s="16" t="s">
        <v>117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6" t="s">
        <v>116</v>
      </c>
      <c r="BK219" s="211">
        <f>ROUND(I219*H219,2)</f>
        <v>0</v>
      </c>
      <c r="BL219" s="16" t="s">
        <v>125</v>
      </c>
      <c r="BM219" s="210" t="s">
        <v>598</v>
      </c>
    </row>
    <row r="220" spans="1:65" s="2" customFormat="1" ht="16.5" customHeight="1">
      <c r="A220" s="37"/>
      <c r="B220" s="38"/>
      <c r="C220" s="199" t="s">
        <v>599</v>
      </c>
      <c r="D220" s="199" t="s">
        <v>120</v>
      </c>
      <c r="E220" s="200" t="s">
        <v>600</v>
      </c>
      <c r="F220" s="201" t="s">
        <v>601</v>
      </c>
      <c r="G220" s="202" t="s">
        <v>214</v>
      </c>
      <c r="H220" s="203">
        <v>38</v>
      </c>
      <c r="I220" s="204"/>
      <c r="J220" s="205">
        <f>ROUND(I220*H220,2)</f>
        <v>0</v>
      </c>
      <c r="K220" s="201" t="s">
        <v>124</v>
      </c>
      <c r="L220" s="43"/>
      <c r="M220" s="206" t="s">
        <v>19</v>
      </c>
      <c r="N220" s="207" t="s">
        <v>43</v>
      </c>
      <c r="O220" s="83"/>
      <c r="P220" s="208">
        <f>O220*H220</f>
        <v>0</v>
      </c>
      <c r="Q220" s="208">
        <v>0</v>
      </c>
      <c r="R220" s="208">
        <f>Q220*H220</f>
        <v>0</v>
      </c>
      <c r="S220" s="208">
        <v>0.00225</v>
      </c>
      <c r="T220" s="209">
        <f>S220*H220</f>
        <v>0.08549999999999999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10" t="s">
        <v>125</v>
      </c>
      <c r="AT220" s="210" t="s">
        <v>120</v>
      </c>
      <c r="AU220" s="210" t="s">
        <v>116</v>
      </c>
      <c r="AY220" s="16" t="s">
        <v>117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6" t="s">
        <v>116</v>
      </c>
      <c r="BK220" s="211">
        <f>ROUND(I220*H220,2)</f>
        <v>0</v>
      </c>
      <c r="BL220" s="16" t="s">
        <v>125</v>
      </c>
      <c r="BM220" s="210" t="s">
        <v>602</v>
      </c>
    </row>
    <row r="221" spans="1:65" s="2" customFormat="1" ht="16.5" customHeight="1">
      <c r="A221" s="37"/>
      <c r="B221" s="38"/>
      <c r="C221" s="199" t="s">
        <v>603</v>
      </c>
      <c r="D221" s="199" t="s">
        <v>120</v>
      </c>
      <c r="E221" s="200" t="s">
        <v>604</v>
      </c>
      <c r="F221" s="201" t="s">
        <v>605</v>
      </c>
      <c r="G221" s="202" t="s">
        <v>214</v>
      </c>
      <c r="H221" s="203">
        <v>97</v>
      </c>
      <c r="I221" s="204"/>
      <c r="J221" s="205">
        <f>ROUND(I221*H221,2)</f>
        <v>0</v>
      </c>
      <c r="K221" s="201" t="s">
        <v>124</v>
      </c>
      <c r="L221" s="43"/>
      <c r="M221" s="206" t="s">
        <v>19</v>
      </c>
      <c r="N221" s="207" t="s">
        <v>43</v>
      </c>
      <c r="O221" s="83"/>
      <c r="P221" s="208">
        <f>O221*H221</f>
        <v>0</v>
      </c>
      <c r="Q221" s="208">
        <v>0</v>
      </c>
      <c r="R221" s="208">
        <f>Q221*H221</f>
        <v>0</v>
      </c>
      <c r="S221" s="208">
        <v>0.00085</v>
      </c>
      <c r="T221" s="209">
        <f>S221*H221</f>
        <v>0.08245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10" t="s">
        <v>125</v>
      </c>
      <c r="AT221" s="210" t="s">
        <v>120</v>
      </c>
      <c r="AU221" s="210" t="s">
        <v>116</v>
      </c>
      <c r="AY221" s="16" t="s">
        <v>117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6" t="s">
        <v>116</v>
      </c>
      <c r="BK221" s="211">
        <f>ROUND(I221*H221,2)</f>
        <v>0</v>
      </c>
      <c r="BL221" s="16" t="s">
        <v>125</v>
      </c>
      <c r="BM221" s="210" t="s">
        <v>606</v>
      </c>
    </row>
    <row r="222" spans="1:65" s="2" customFormat="1" ht="16.5" customHeight="1">
      <c r="A222" s="37"/>
      <c r="B222" s="38"/>
      <c r="C222" s="199" t="s">
        <v>607</v>
      </c>
      <c r="D222" s="199" t="s">
        <v>120</v>
      </c>
      <c r="E222" s="200" t="s">
        <v>608</v>
      </c>
      <c r="F222" s="201" t="s">
        <v>609</v>
      </c>
      <c r="G222" s="202" t="s">
        <v>214</v>
      </c>
      <c r="H222" s="203">
        <v>39</v>
      </c>
      <c r="I222" s="204"/>
      <c r="J222" s="205">
        <f>ROUND(I222*H222,2)</f>
        <v>0</v>
      </c>
      <c r="K222" s="201" t="s">
        <v>124</v>
      </c>
      <c r="L222" s="43"/>
      <c r="M222" s="206" t="s">
        <v>19</v>
      </c>
      <c r="N222" s="207" t="s">
        <v>43</v>
      </c>
      <c r="O222" s="83"/>
      <c r="P222" s="208">
        <f>O222*H222</f>
        <v>0</v>
      </c>
      <c r="Q222" s="208">
        <v>0.00024</v>
      </c>
      <c r="R222" s="208">
        <f>Q222*H222</f>
        <v>0.00936</v>
      </c>
      <c r="S222" s="208">
        <v>0</v>
      </c>
      <c r="T222" s="20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10" t="s">
        <v>125</v>
      </c>
      <c r="AT222" s="210" t="s">
        <v>120</v>
      </c>
      <c r="AU222" s="210" t="s">
        <v>116</v>
      </c>
      <c r="AY222" s="16" t="s">
        <v>117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6" t="s">
        <v>116</v>
      </c>
      <c r="BK222" s="211">
        <f>ROUND(I222*H222,2)</f>
        <v>0</v>
      </c>
      <c r="BL222" s="16" t="s">
        <v>125</v>
      </c>
      <c r="BM222" s="210" t="s">
        <v>610</v>
      </c>
    </row>
    <row r="223" spans="1:65" s="2" customFormat="1" ht="16.5" customHeight="1">
      <c r="A223" s="37"/>
      <c r="B223" s="38"/>
      <c r="C223" s="199" t="s">
        <v>611</v>
      </c>
      <c r="D223" s="199" t="s">
        <v>120</v>
      </c>
      <c r="E223" s="200" t="s">
        <v>612</v>
      </c>
      <c r="F223" s="201" t="s">
        <v>613</v>
      </c>
      <c r="G223" s="202" t="s">
        <v>214</v>
      </c>
      <c r="H223" s="203">
        <v>39</v>
      </c>
      <c r="I223" s="204"/>
      <c r="J223" s="205">
        <f>ROUND(I223*H223,2)</f>
        <v>0</v>
      </c>
      <c r="K223" s="201" t="s">
        <v>124</v>
      </c>
      <c r="L223" s="43"/>
      <c r="M223" s="206" t="s">
        <v>19</v>
      </c>
      <c r="N223" s="207" t="s">
        <v>43</v>
      </c>
      <c r="O223" s="83"/>
      <c r="P223" s="208">
        <f>O223*H223</f>
        <v>0</v>
      </c>
      <c r="Q223" s="208">
        <v>0.00028</v>
      </c>
      <c r="R223" s="208">
        <f>Q223*H223</f>
        <v>0.01092</v>
      </c>
      <c r="S223" s="208">
        <v>0</v>
      </c>
      <c r="T223" s="20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10" t="s">
        <v>125</v>
      </c>
      <c r="AT223" s="210" t="s">
        <v>120</v>
      </c>
      <c r="AU223" s="210" t="s">
        <v>116</v>
      </c>
      <c r="AY223" s="16" t="s">
        <v>117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6" t="s">
        <v>116</v>
      </c>
      <c r="BK223" s="211">
        <f>ROUND(I223*H223,2)</f>
        <v>0</v>
      </c>
      <c r="BL223" s="16" t="s">
        <v>125</v>
      </c>
      <c r="BM223" s="210" t="s">
        <v>614</v>
      </c>
    </row>
    <row r="224" spans="1:65" s="2" customFormat="1" ht="21.75" customHeight="1">
      <c r="A224" s="37"/>
      <c r="B224" s="38"/>
      <c r="C224" s="199" t="s">
        <v>615</v>
      </c>
      <c r="D224" s="199" t="s">
        <v>120</v>
      </c>
      <c r="E224" s="200" t="s">
        <v>616</v>
      </c>
      <c r="F224" s="201" t="s">
        <v>617</v>
      </c>
      <c r="G224" s="202" t="s">
        <v>214</v>
      </c>
      <c r="H224" s="203">
        <v>39</v>
      </c>
      <c r="I224" s="204"/>
      <c r="J224" s="205">
        <f>ROUND(I224*H224,2)</f>
        <v>0</v>
      </c>
      <c r="K224" s="201" t="s">
        <v>124</v>
      </c>
      <c r="L224" s="43"/>
      <c r="M224" s="206" t="s">
        <v>19</v>
      </c>
      <c r="N224" s="207" t="s">
        <v>43</v>
      </c>
      <c r="O224" s="83"/>
      <c r="P224" s="208">
        <f>O224*H224</f>
        <v>0</v>
      </c>
      <c r="Q224" s="208">
        <v>0.00101</v>
      </c>
      <c r="R224" s="208">
        <f>Q224*H224</f>
        <v>0.03939</v>
      </c>
      <c r="S224" s="208">
        <v>0</v>
      </c>
      <c r="T224" s="20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10" t="s">
        <v>125</v>
      </c>
      <c r="AT224" s="210" t="s">
        <v>120</v>
      </c>
      <c r="AU224" s="210" t="s">
        <v>116</v>
      </c>
      <c r="AY224" s="16" t="s">
        <v>117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6" t="s">
        <v>116</v>
      </c>
      <c r="BK224" s="211">
        <f>ROUND(I224*H224,2)</f>
        <v>0</v>
      </c>
      <c r="BL224" s="16" t="s">
        <v>125</v>
      </c>
      <c r="BM224" s="210" t="s">
        <v>618</v>
      </c>
    </row>
    <row r="225" spans="1:65" s="2" customFormat="1" ht="16.5" customHeight="1">
      <c r="A225" s="37"/>
      <c r="B225" s="38"/>
      <c r="C225" s="199" t="s">
        <v>619</v>
      </c>
      <c r="D225" s="199" t="s">
        <v>120</v>
      </c>
      <c r="E225" s="200" t="s">
        <v>620</v>
      </c>
      <c r="F225" s="201" t="s">
        <v>621</v>
      </c>
      <c r="G225" s="202" t="s">
        <v>214</v>
      </c>
      <c r="H225" s="203">
        <v>25</v>
      </c>
      <c r="I225" s="204"/>
      <c r="J225" s="205">
        <f>ROUND(I225*H225,2)</f>
        <v>0</v>
      </c>
      <c r="K225" s="201" t="s">
        <v>124</v>
      </c>
      <c r="L225" s="43"/>
      <c r="M225" s="206" t="s">
        <v>19</v>
      </c>
      <c r="N225" s="207" t="s">
        <v>43</v>
      </c>
      <c r="O225" s="83"/>
      <c r="P225" s="208">
        <f>O225*H225</f>
        <v>0</v>
      </c>
      <c r="Q225" s="208">
        <v>9E-05</v>
      </c>
      <c r="R225" s="208">
        <f>Q225*H225</f>
        <v>0.0022500000000000003</v>
      </c>
      <c r="S225" s="208">
        <v>0</v>
      </c>
      <c r="T225" s="20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10" t="s">
        <v>125</v>
      </c>
      <c r="AT225" s="210" t="s">
        <v>120</v>
      </c>
      <c r="AU225" s="210" t="s">
        <v>116</v>
      </c>
      <c r="AY225" s="16" t="s">
        <v>117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6" t="s">
        <v>116</v>
      </c>
      <c r="BK225" s="211">
        <f>ROUND(I225*H225,2)</f>
        <v>0</v>
      </c>
      <c r="BL225" s="16" t="s">
        <v>125</v>
      </c>
      <c r="BM225" s="210" t="s">
        <v>622</v>
      </c>
    </row>
    <row r="226" spans="1:65" s="2" customFormat="1" ht="16.5" customHeight="1">
      <c r="A226" s="37"/>
      <c r="B226" s="38"/>
      <c r="C226" s="199" t="s">
        <v>623</v>
      </c>
      <c r="D226" s="199" t="s">
        <v>120</v>
      </c>
      <c r="E226" s="200" t="s">
        <v>624</v>
      </c>
      <c r="F226" s="201" t="s">
        <v>625</v>
      </c>
      <c r="G226" s="202" t="s">
        <v>214</v>
      </c>
      <c r="H226" s="203">
        <v>78</v>
      </c>
      <c r="I226" s="204"/>
      <c r="J226" s="205">
        <f>ROUND(I226*H226,2)</f>
        <v>0</v>
      </c>
      <c r="K226" s="201" t="s">
        <v>124</v>
      </c>
      <c r="L226" s="43"/>
      <c r="M226" s="206" t="s">
        <v>19</v>
      </c>
      <c r="N226" s="207" t="s">
        <v>43</v>
      </c>
      <c r="O226" s="83"/>
      <c r="P226" s="208">
        <f>O226*H226</f>
        <v>0</v>
      </c>
      <c r="Q226" s="208">
        <v>0.00031</v>
      </c>
      <c r="R226" s="208">
        <f>Q226*H226</f>
        <v>0.02418</v>
      </c>
      <c r="S226" s="208">
        <v>0</v>
      </c>
      <c r="T226" s="20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10" t="s">
        <v>125</v>
      </c>
      <c r="AT226" s="210" t="s">
        <v>120</v>
      </c>
      <c r="AU226" s="210" t="s">
        <v>116</v>
      </c>
      <c r="AY226" s="16" t="s">
        <v>117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6" t="s">
        <v>116</v>
      </c>
      <c r="BK226" s="211">
        <f>ROUND(I226*H226,2)</f>
        <v>0</v>
      </c>
      <c r="BL226" s="16" t="s">
        <v>125</v>
      </c>
      <c r="BM226" s="210" t="s">
        <v>626</v>
      </c>
    </row>
    <row r="227" spans="1:65" s="2" customFormat="1" ht="12">
      <c r="A227" s="37"/>
      <c r="B227" s="38"/>
      <c r="C227" s="199" t="s">
        <v>627</v>
      </c>
      <c r="D227" s="199" t="s">
        <v>120</v>
      </c>
      <c r="E227" s="200" t="s">
        <v>628</v>
      </c>
      <c r="F227" s="201" t="s">
        <v>629</v>
      </c>
      <c r="G227" s="202" t="s">
        <v>166</v>
      </c>
      <c r="H227" s="203">
        <v>2.378</v>
      </c>
      <c r="I227" s="204"/>
      <c r="J227" s="205">
        <f>ROUND(I227*H227,2)</f>
        <v>0</v>
      </c>
      <c r="K227" s="201" t="s">
        <v>124</v>
      </c>
      <c r="L227" s="43"/>
      <c r="M227" s="206" t="s">
        <v>19</v>
      </c>
      <c r="N227" s="207" t="s">
        <v>43</v>
      </c>
      <c r="O227" s="83"/>
      <c r="P227" s="208">
        <f>O227*H227</f>
        <v>0</v>
      </c>
      <c r="Q227" s="208">
        <v>0</v>
      </c>
      <c r="R227" s="208">
        <f>Q227*H227</f>
        <v>0</v>
      </c>
      <c r="S227" s="208">
        <v>0</v>
      </c>
      <c r="T227" s="20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10" t="s">
        <v>125</v>
      </c>
      <c r="AT227" s="210" t="s">
        <v>120</v>
      </c>
      <c r="AU227" s="210" t="s">
        <v>116</v>
      </c>
      <c r="AY227" s="16" t="s">
        <v>117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6" t="s">
        <v>116</v>
      </c>
      <c r="BK227" s="211">
        <f>ROUND(I227*H227,2)</f>
        <v>0</v>
      </c>
      <c r="BL227" s="16" t="s">
        <v>125</v>
      </c>
      <c r="BM227" s="210" t="s">
        <v>630</v>
      </c>
    </row>
    <row r="228" spans="1:63" s="12" customFormat="1" ht="22.8" customHeight="1">
      <c r="A228" s="12"/>
      <c r="B228" s="183"/>
      <c r="C228" s="184"/>
      <c r="D228" s="185" t="s">
        <v>70</v>
      </c>
      <c r="E228" s="197" t="s">
        <v>631</v>
      </c>
      <c r="F228" s="197" t="s">
        <v>632</v>
      </c>
      <c r="G228" s="184"/>
      <c r="H228" s="184"/>
      <c r="I228" s="187"/>
      <c r="J228" s="198">
        <f>BK228</f>
        <v>0</v>
      </c>
      <c r="K228" s="184"/>
      <c r="L228" s="189"/>
      <c r="M228" s="190"/>
      <c r="N228" s="191"/>
      <c r="O228" s="191"/>
      <c r="P228" s="192">
        <f>SUM(P229:P232)</f>
        <v>0</v>
      </c>
      <c r="Q228" s="191"/>
      <c r="R228" s="192">
        <f>SUM(R229:R232)</f>
        <v>0.38415000000000005</v>
      </c>
      <c r="S228" s="191"/>
      <c r="T228" s="193">
        <f>SUM(T229:T232)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94" t="s">
        <v>116</v>
      </c>
      <c r="AT228" s="195" t="s">
        <v>70</v>
      </c>
      <c r="AU228" s="195" t="s">
        <v>79</v>
      </c>
      <c r="AY228" s="194" t="s">
        <v>117</v>
      </c>
      <c r="BK228" s="196">
        <f>SUM(BK229:BK232)</f>
        <v>0</v>
      </c>
    </row>
    <row r="229" spans="1:65" s="2" customFormat="1" ht="12">
      <c r="A229" s="37"/>
      <c r="B229" s="38"/>
      <c r="C229" s="199" t="s">
        <v>633</v>
      </c>
      <c r="D229" s="199" t="s">
        <v>120</v>
      </c>
      <c r="E229" s="200" t="s">
        <v>634</v>
      </c>
      <c r="F229" s="201" t="s">
        <v>635</v>
      </c>
      <c r="G229" s="202" t="s">
        <v>376</v>
      </c>
      <c r="H229" s="203">
        <v>39</v>
      </c>
      <c r="I229" s="204"/>
      <c r="J229" s="205">
        <f>ROUND(I229*H229,2)</f>
        <v>0</v>
      </c>
      <c r="K229" s="201" t="s">
        <v>124</v>
      </c>
      <c r="L229" s="43"/>
      <c r="M229" s="206" t="s">
        <v>19</v>
      </c>
      <c r="N229" s="207" t="s">
        <v>43</v>
      </c>
      <c r="O229" s="83"/>
      <c r="P229" s="208">
        <f>O229*H229</f>
        <v>0</v>
      </c>
      <c r="Q229" s="208">
        <v>0.0092</v>
      </c>
      <c r="R229" s="208">
        <f>Q229*H229</f>
        <v>0.3588</v>
      </c>
      <c r="S229" s="208">
        <v>0</v>
      </c>
      <c r="T229" s="20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10" t="s">
        <v>125</v>
      </c>
      <c r="AT229" s="210" t="s">
        <v>120</v>
      </c>
      <c r="AU229" s="210" t="s">
        <v>116</v>
      </c>
      <c r="AY229" s="16" t="s">
        <v>117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6" t="s">
        <v>116</v>
      </c>
      <c r="BK229" s="211">
        <f>ROUND(I229*H229,2)</f>
        <v>0</v>
      </c>
      <c r="BL229" s="16" t="s">
        <v>125</v>
      </c>
      <c r="BM229" s="210" t="s">
        <v>636</v>
      </c>
    </row>
    <row r="230" spans="1:65" s="2" customFormat="1" ht="16.5" customHeight="1">
      <c r="A230" s="37"/>
      <c r="B230" s="38"/>
      <c r="C230" s="199" t="s">
        <v>637</v>
      </c>
      <c r="D230" s="199" t="s">
        <v>120</v>
      </c>
      <c r="E230" s="200" t="s">
        <v>638</v>
      </c>
      <c r="F230" s="201" t="s">
        <v>639</v>
      </c>
      <c r="G230" s="202" t="s">
        <v>376</v>
      </c>
      <c r="H230" s="203">
        <v>39</v>
      </c>
      <c r="I230" s="204"/>
      <c r="J230" s="205">
        <f>ROUND(I230*H230,2)</f>
        <v>0</v>
      </c>
      <c r="K230" s="201" t="s">
        <v>124</v>
      </c>
      <c r="L230" s="43"/>
      <c r="M230" s="206" t="s">
        <v>19</v>
      </c>
      <c r="N230" s="207" t="s">
        <v>43</v>
      </c>
      <c r="O230" s="83"/>
      <c r="P230" s="208">
        <f>O230*H230</f>
        <v>0</v>
      </c>
      <c r="Q230" s="208">
        <v>0.00015</v>
      </c>
      <c r="R230" s="208">
        <f>Q230*H230</f>
        <v>0.005849999999999999</v>
      </c>
      <c r="S230" s="208">
        <v>0</v>
      </c>
      <c r="T230" s="20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10" t="s">
        <v>125</v>
      </c>
      <c r="AT230" s="210" t="s">
        <v>120</v>
      </c>
      <c r="AU230" s="210" t="s">
        <v>116</v>
      </c>
      <c r="AY230" s="16" t="s">
        <v>117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6" t="s">
        <v>116</v>
      </c>
      <c r="BK230" s="211">
        <f>ROUND(I230*H230,2)</f>
        <v>0</v>
      </c>
      <c r="BL230" s="16" t="s">
        <v>125</v>
      </c>
      <c r="BM230" s="210" t="s">
        <v>640</v>
      </c>
    </row>
    <row r="231" spans="1:65" s="2" customFormat="1" ht="16.5" customHeight="1">
      <c r="A231" s="37"/>
      <c r="B231" s="38"/>
      <c r="C231" s="199" t="s">
        <v>641</v>
      </c>
      <c r="D231" s="199" t="s">
        <v>120</v>
      </c>
      <c r="E231" s="200" t="s">
        <v>642</v>
      </c>
      <c r="F231" s="201" t="s">
        <v>643</v>
      </c>
      <c r="G231" s="202" t="s">
        <v>376</v>
      </c>
      <c r="H231" s="203">
        <v>39</v>
      </c>
      <c r="I231" s="204"/>
      <c r="J231" s="205">
        <f>ROUND(I231*H231,2)</f>
        <v>0</v>
      </c>
      <c r="K231" s="201" t="s">
        <v>124</v>
      </c>
      <c r="L231" s="43"/>
      <c r="M231" s="206" t="s">
        <v>19</v>
      </c>
      <c r="N231" s="207" t="s">
        <v>43</v>
      </c>
      <c r="O231" s="83"/>
      <c r="P231" s="208">
        <f>O231*H231</f>
        <v>0</v>
      </c>
      <c r="Q231" s="208">
        <v>0.0005</v>
      </c>
      <c r="R231" s="208">
        <f>Q231*H231</f>
        <v>0.0195</v>
      </c>
      <c r="S231" s="208">
        <v>0</v>
      </c>
      <c r="T231" s="20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10" t="s">
        <v>125</v>
      </c>
      <c r="AT231" s="210" t="s">
        <v>120</v>
      </c>
      <c r="AU231" s="210" t="s">
        <v>116</v>
      </c>
      <c r="AY231" s="16" t="s">
        <v>117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6" t="s">
        <v>116</v>
      </c>
      <c r="BK231" s="211">
        <f>ROUND(I231*H231,2)</f>
        <v>0</v>
      </c>
      <c r="BL231" s="16" t="s">
        <v>125</v>
      </c>
      <c r="BM231" s="210" t="s">
        <v>644</v>
      </c>
    </row>
    <row r="232" spans="1:65" s="2" customFormat="1" ht="12">
      <c r="A232" s="37"/>
      <c r="B232" s="38"/>
      <c r="C232" s="199" t="s">
        <v>645</v>
      </c>
      <c r="D232" s="199" t="s">
        <v>120</v>
      </c>
      <c r="E232" s="200" t="s">
        <v>646</v>
      </c>
      <c r="F232" s="201" t="s">
        <v>647</v>
      </c>
      <c r="G232" s="202" t="s">
        <v>166</v>
      </c>
      <c r="H232" s="203">
        <v>0.384</v>
      </c>
      <c r="I232" s="204"/>
      <c r="J232" s="205">
        <f>ROUND(I232*H232,2)</f>
        <v>0</v>
      </c>
      <c r="K232" s="201" t="s">
        <v>124</v>
      </c>
      <c r="L232" s="43"/>
      <c r="M232" s="206" t="s">
        <v>19</v>
      </c>
      <c r="N232" s="207" t="s">
        <v>43</v>
      </c>
      <c r="O232" s="83"/>
      <c r="P232" s="208">
        <f>O232*H232</f>
        <v>0</v>
      </c>
      <c r="Q232" s="208">
        <v>0</v>
      </c>
      <c r="R232" s="208">
        <f>Q232*H232</f>
        <v>0</v>
      </c>
      <c r="S232" s="208">
        <v>0</v>
      </c>
      <c r="T232" s="20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10" t="s">
        <v>125</v>
      </c>
      <c r="AT232" s="210" t="s">
        <v>120</v>
      </c>
      <c r="AU232" s="210" t="s">
        <v>116</v>
      </c>
      <c r="AY232" s="16" t="s">
        <v>117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6" t="s">
        <v>116</v>
      </c>
      <c r="BK232" s="211">
        <f>ROUND(I232*H232,2)</f>
        <v>0</v>
      </c>
      <c r="BL232" s="16" t="s">
        <v>125</v>
      </c>
      <c r="BM232" s="210" t="s">
        <v>648</v>
      </c>
    </row>
    <row r="233" spans="1:63" s="12" customFormat="1" ht="22.8" customHeight="1">
      <c r="A233" s="12"/>
      <c r="B233" s="183"/>
      <c r="C233" s="184"/>
      <c r="D233" s="185" t="s">
        <v>70</v>
      </c>
      <c r="E233" s="197" t="s">
        <v>649</v>
      </c>
      <c r="F233" s="197" t="s">
        <v>650</v>
      </c>
      <c r="G233" s="184"/>
      <c r="H233" s="184"/>
      <c r="I233" s="187"/>
      <c r="J233" s="198">
        <f>BK233</f>
        <v>0</v>
      </c>
      <c r="K233" s="184"/>
      <c r="L233" s="189"/>
      <c r="M233" s="190"/>
      <c r="N233" s="191"/>
      <c r="O233" s="191"/>
      <c r="P233" s="192">
        <f>SUM(P234:P238)</f>
        <v>0</v>
      </c>
      <c r="Q233" s="191"/>
      <c r="R233" s="192">
        <f>SUM(R234:R238)</f>
        <v>0.056639999999999996</v>
      </c>
      <c r="S233" s="191"/>
      <c r="T233" s="193">
        <f>SUM(T234:T238)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94" t="s">
        <v>116</v>
      </c>
      <c r="AT233" s="195" t="s">
        <v>70</v>
      </c>
      <c r="AU233" s="195" t="s">
        <v>79</v>
      </c>
      <c r="AY233" s="194" t="s">
        <v>117</v>
      </c>
      <c r="BK233" s="196">
        <f>SUM(BK234:BK238)</f>
        <v>0</v>
      </c>
    </row>
    <row r="234" spans="1:65" s="2" customFormat="1" ht="12">
      <c r="A234" s="37"/>
      <c r="B234" s="38"/>
      <c r="C234" s="199" t="s">
        <v>651</v>
      </c>
      <c r="D234" s="199" t="s">
        <v>120</v>
      </c>
      <c r="E234" s="200" t="s">
        <v>652</v>
      </c>
      <c r="F234" s="201" t="s">
        <v>653</v>
      </c>
      <c r="G234" s="202" t="s">
        <v>214</v>
      </c>
      <c r="H234" s="203">
        <v>33</v>
      </c>
      <c r="I234" s="204"/>
      <c r="J234" s="205">
        <f>ROUND(I234*H234,2)</f>
        <v>0</v>
      </c>
      <c r="K234" s="201" t="s">
        <v>124</v>
      </c>
      <c r="L234" s="43"/>
      <c r="M234" s="206" t="s">
        <v>19</v>
      </c>
      <c r="N234" s="207" t="s">
        <v>43</v>
      </c>
      <c r="O234" s="83"/>
      <c r="P234" s="208">
        <f>O234*H234</f>
        <v>0</v>
      </c>
      <c r="Q234" s="208">
        <v>0.00042</v>
      </c>
      <c r="R234" s="208">
        <f>Q234*H234</f>
        <v>0.01386</v>
      </c>
      <c r="S234" s="208">
        <v>0</v>
      </c>
      <c r="T234" s="20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10" t="s">
        <v>125</v>
      </c>
      <c r="AT234" s="210" t="s">
        <v>120</v>
      </c>
      <c r="AU234" s="210" t="s">
        <v>116</v>
      </c>
      <c r="AY234" s="16" t="s">
        <v>117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6" t="s">
        <v>116</v>
      </c>
      <c r="BK234" s="211">
        <f>ROUND(I234*H234,2)</f>
        <v>0</v>
      </c>
      <c r="BL234" s="16" t="s">
        <v>125</v>
      </c>
      <c r="BM234" s="210" t="s">
        <v>654</v>
      </c>
    </row>
    <row r="235" spans="1:65" s="2" customFormat="1" ht="12">
      <c r="A235" s="37"/>
      <c r="B235" s="38"/>
      <c r="C235" s="199" t="s">
        <v>655</v>
      </c>
      <c r="D235" s="199" t="s">
        <v>120</v>
      </c>
      <c r="E235" s="200" t="s">
        <v>656</v>
      </c>
      <c r="F235" s="201" t="s">
        <v>657</v>
      </c>
      <c r="G235" s="202" t="s">
        <v>214</v>
      </c>
      <c r="H235" s="203">
        <v>18</v>
      </c>
      <c r="I235" s="204"/>
      <c r="J235" s="205">
        <f>ROUND(I235*H235,2)</f>
        <v>0</v>
      </c>
      <c r="K235" s="201" t="s">
        <v>124</v>
      </c>
      <c r="L235" s="43"/>
      <c r="M235" s="206" t="s">
        <v>19</v>
      </c>
      <c r="N235" s="207" t="s">
        <v>43</v>
      </c>
      <c r="O235" s="83"/>
      <c r="P235" s="208">
        <f>O235*H235</f>
        <v>0</v>
      </c>
      <c r="Q235" s="208">
        <v>0.00048</v>
      </c>
      <c r="R235" s="208">
        <f>Q235*H235</f>
        <v>0.00864</v>
      </c>
      <c r="S235" s="208">
        <v>0</v>
      </c>
      <c r="T235" s="20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10" t="s">
        <v>125</v>
      </c>
      <c r="AT235" s="210" t="s">
        <v>120</v>
      </c>
      <c r="AU235" s="210" t="s">
        <v>116</v>
      </c>
      <c r="AY235" s="16" t="s">
        <v>117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16" t="s">
        <v>116</v>
      </c>
      <c r="BK235" s="211">
        <f>ROUND(I235*H235,2)</f>
        <v>0</v>
      </c>
      <c r="BL235" s="16" t="s">
        <v>125</v>
      </c>
      <c r="BM235" s="210" t="s">
        <v>658</v>
      </c>
    </row>
    <row r="236" spans="1:65" s="2" customFormat="1" ht="12">
      <c r="A236" s="37"/>
      <c r="B236" s="38"/>
      <c r="C236" s="199" t="s">
        <v>659</v>
      </c>
      <c r="D236" s="199" t="s">
        <v>120</v>
      </c>
      <c r="E236" s="200" t="s">
        <v>660</v>
      </c>
      <c r="F236" s="201" t="s">
        <v>661</v>
      </c>
      <c r="G236" s="202" t="s">
        <v>214</v>
      </c>
      <c r="H236" s="203">
        <v>3</v>
      </c>
      <c r="I236" s="204"/>
      <c r="J236" s="205">
        <f>ROUND(I236*H236,2)</f>
        <v>0</v>
      </c>
      <c r="K236" s="201" t="s">
        <v>124</v>
      </c>
      <c r="L236" s="43"/>
      <c r="M236" s="206" t="s">
        <v>19</v>
      </c>
      <c r="N236" s="207" t="s">
        <v>43</v>
      </c>
      <c r="O236" s="83"/>
      <c r="P236" s="208">
        <f>O236*H236</f>
        <v>0</v>
      </c>
      <c r="Q236" s="208">
        <v>0.00058</v>
      </c>
      <c r="R236" s="208">
        <f>Q236*H236</f>
        <v>0.00174</v>
      </c>
      <c r="S236" s="208">
        <v>0</v>
      </c>
      <c r="T236" s="20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10" t="s">
        <v>125</v>
      </c>
      <c r="AT236" s="210" t="s">
        <v>120</v>
      </c>
      <c r="AU236" s="210" t="s">
        <v>116</v>
      </c>
      <c r="AY236" s="16" t="s">
        <v>117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6" t="s">
        <v>116</v>
      </c>
      <c r="BK236" s="211">
        <f>ROUND(I236*H236,2)</f>
        <v>0</v>
      </c>
      <c r="BL236" s="16" t="s">
        <v>125</v>
      </c>
      <c r="BM236" s="210" t="s">
        <v>662</v>
      </c>
    </row>
    <row r="237" spans="1:65" s="2" customFormat="1" ht="16.5" customHeight="1">
      <c r="A237" s="37"/>
      <c r="B237" s="38"/>
      <c r="C237" s="199" t="s">
        <v>663</v>
      </c>
      <c r="D237" s="199" t="s">
        <v>120</v>
      </c>
      <c r="E237" s="200" t="s">
        <v>664</v>
      </c>
      <c r="F237" s="201" t="s">
        <v>665</v>
      </c>
      <c r="G237" s="202" t="s">
        <v>214</v>
      </c>
      <c r="H237" s="203">
        <v>52</v>
      </c>
      <c r="I237" s="204"/>
      <c r="J237" s="205">
        <f>ROUND(I237*H237,2)</f>
        <v>0</v>
      </c>
      <c r="K237" s="201" t="s">
        <v>124</v>
      </c>
      <c r="L237" s="43"/>
      <c r="M237" s="206" t="s">
        <v>19</v>
      </c>
      <c r="N237" s="207" t="s">
        <v>43</v>
      </c>
      <c r="O237" s="83"/>
      <c r="P237" s="208">
        <f>O237*H237</f>
        <v>0</v>
      </c>
      <c r="Q237" s="208">
        <v>0.0003</v>
      </c>
      <c r="R237" s="208">
        <f>Q237*H237</f>
        <v>0.0156</v>
      </c>
      <c r="S237" s="208">
        <v>0</v>
      </c>
      <c r="T237" s="20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10" t="s">
        <v>125</v>
      </c>
      <c r="AT237" s="210" t="s">
        <v>120</v>
      </c>
      <c r="AU237" s="210" t="s">
        <v>116</v>
      </c>
      <c r="AY237" s="16" t="s">
        <v>117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6" t="s">
        <v>116</v>
      </c>
      <c r="BK237" s="211">
        <f>ROUND(I237*H237,2)</f>
        <v>0</v>
      </c>
      <c r="BL237" s="16" t="s">
        <v>125</v>
      </c>
      <c r="BM237" s="210" t="s">
        <v>666</v>
      </c>
    </row>
    <row r="238" spans="1:65" s="2" customFormat="1" ht="16.5" customHeight="1">
      <c r="A238" s="37"/>
      <c r="B238" s="38"/>
      <c r="C238" s="199" t="s">
        <v>667</v>
      </c>
      <c r="D238" s="199" t="s">
        <v>120</v>
      </c>
      <c r="E238" s="200" t="s">
        <v>668</v>
      </c>
      <c r="F238" s="201" t="s">
        <v>669</v>
      </c>
      <c r="G238" s="202" t="s">
        <v>214</v>
      </c>
      <c r="H238" s="203">
        <v>48</v>
      </c>
      <c r="I238" s="204"/>
      <c r="J238" s="205">
        <f>ROUND(I238*H238,2)</f>
        <v>0</v>
      </c>
      <c r="K238" s="201" t="s">
        <v>124</v>
      </c>
      <c r="L238" s="43"/>
      <c r="M238" s="206" t="s">
        <v>19</v>
      </c>
      <c r="N238" s="207" t="s">
        <v>43</v>
      </c>
      <c r="O238" s="83"/>
      <c r="P238" s="208">
        <f>O238*H238</f>
        <v>0</v>
      </c>
      <c r="Q238" s="208">
        <v>0.00035</v>
      </c>
      <c r="R238" s="208">
        <f>Q238*H238</f>
        <v>0.0168</v>
      </c>
      <c r="S238" s="208">
        <v>0</v>
      </c>
      <c r="T238" s="20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10" t="s">
        <v>125</v>
      </c>
      <c r="AT238" s="210" t="s">
        <v>120</v>
      </c>
      <c r="AU238" s="210" t="s">
        <v>116</v>
      </c>
      <c r="AY238" s="16" t="s">
        <v>117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6" t="s">
        <v>116</v>
      </c>
      <c r="BK238" s="211">
        <f>ROUND(I238*H238,2)</f>
        <v>0</v>
      </c>
      <c r="BL238" s="16" t="s">
        <v>125</v>
      </c>
      <c r="BM238" s="210" t="s">
        <v>670</v>
      </c>
    </row>
    <row r="239" spans="1:63" s="12" customFormat="1" ht="22.8" customHeight="1">
      <c r="A239" s="12"/>
      <c r="B239" s="183"/>
      <c r="C239" s="184"/>
      <c r="D239" s="185" t="s">
        <v>70</v>
      </c>
      <c r="E239" s="197" t="s">
        <v>671</v>
      </c>
      <c r="F239" s="197" t="s">
        <v>672</v>
      </c>
      <c r="G239" s="184"/>
      <c r="H239" s="184"/>
      <c r="I239" s="187"/>
      <c r="J239" s="198">
        <f>BK239</f>
        <v>0</v>
      </c>
      <c r="K239" s="184"/>
      <c r="L239" s="189"/>
      <c r="M239" s="190"/>
      <c r="N239" s="191"/>
      <c r="O239" s="191"/>
      <c r="P239" s="192">
        <f>P240</f>
        <v>0</v>
      </c>
      <c r="Q239" s="191"/>
      <c r="R239" s="192">
        <f>R240</f>
        <v>0.00762</v>
      </c>
      <c r="S239" s="191"/>
      <c r="T239" s="193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4" t="s">
        <v>116</v>
      </c>
      <c r="AT239" s="195" t="s">
        <v>70</v>
      </c>
      <c r="AU239" s="195" t="s">
        <v>79</v>
      </c>
      <c r="AY239" s="194" t="s">
        <v>117</v>
      </c>
      <c r="BK239" s="196">
        <f>BK240</f>
        <v>0</v>
      </c>
    </row>
    <row r="240" spans="1:65" s="2" customFormat="1" ht="12">
      <c r="A240" s="37"/>
      <c r="B240" s="38"/>
      <c r="C240" s="199" t="s">
        <v>673</v>
      </c>
      <c r="D240" s="199" t="s">
        <v>120</v>
      </c>
      <c r="E240" s="200" t="s">
        <v>674</v>
      </c>
      <c r="F240" s="201" t="s">
        <v>675</v>
      </c>
      <c r="G240" s="202" t="s">
        <v>376</v>
      </c>
      <c r="H240" s="203">
        <v>1</v>
      </c>
      <c r="I240" s="204"/>
      <c r="J240" s="205">
        <f>ROUND(I240*H240,2)</f>
        <v>0</v>
      </c>
      <c r="K240" s="201" t="s">
        <v>124</v>
      </c>
      <c r="L240" s="43"/>
      <c r="M240" s="206" t="s">
        <v>19</v>
      </c>
      <c r="N240" s="207" t="s">
        <v>43</v>
      </c>
      <c r="O240" s="83"/>
      <c r="P240" s="208">
        <f>O240*H240</f>
        <v>0</v>
      </c>
      <c r="Q240" s="208">
        <v>0.00762</v>
      </c>
      <c r="R240" s="208">
        <f>Q240*H240</f>
        <v>0.00762</v>
      </c>
      <c r="S240" s="208">
        <v>0</v>
      </c>
      <c r="T240" s="20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10" t="s">
        <v>125</v>
      </c>
      <c r="AT240" s="210" t="s">
        <v>120</v>
      </c>
      <c r="AU240" s="210" t="s">
        <v>116</v>
      </c>
      <c r="AY240" s="16" t="s">
        <v>117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16" t="s">
        <v>116</v>
      </c>
      <c r="BK240" s="211">
        <f>ROUND(I240*H240,2)</f>
        <v>0</v>
      </c>
      <c r="BL240" s="16" t="s">
        <v>125</v>
      </c>
      <c r="BM240" s="210" t="s">
        <v>676</v>
      </c>
    </row>
    <row r="241" spans="1:63" s="12" customFormat="1" ht="22.8" customHeight="1">
      <c r="A241" s="12"/>
      <c r="B241" s="183"/>
      <c r="C241" s="184"/>
      <c r="D241" s="185" t="s">
        <v>70</v>
      </c>
      <c r="E241" s="197" t="s">
        <v>677</v>
      </c>
      <c r="F241" s="197" t="s">
        <v>678</v>
      </c>
      <c r="G241" s="184"/>
      <c r="H241" s="184"/>
      <c r="I241" s="187"/>
      <c r="J241" s="198">
        <f>BK241</f>
        <v>0</v>
      </c>
      <c r="K241" s="184"/>
      <c r="L241" s="189"/>
      <c r="M241" s="190"/>
      <c r="N241" s="191"/>
      <c r="O241" s="191"/>
      <c r="P241" s="192">
        <f>P242</f>
        <v>0</v>
      </c>
      <c r="Q241" s="191"/>
      <c r="R241" s="192">
        <f>R242</f>
        <v>0.00027</v>
      </c>
      <c r="S241" s="191"/>
      <c r="T241" s="193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4" t="s">
        <v>116</v>
      </c>
      <c r="AT241" s="195" t="s">
        <v>70</v>
      </c>
      <c r="AU241" s="195" t="s">
        <v>79</v>
      </c>
      <c r="AY241" s="194" t="s">
        <v>117</v>
      </c>
      <c r="BK241" s="196">
        <f>BK242</f>
        <v>0</v>
      </c>
    </row>
    <row r="242" spans="1:65" s="2" customFormat="1" ht="16.5" customHeight="1">
      <c r="A242" s="37"/>
      <c r="B242" s="38"/>
      <c r="C242" s="199" t="s">
        <v>679</v>
      </c>
      <c r="D242" s="199" t="s">
        <v>120</v>
      </c>
      <c r="E242" s="200" t="s">
        <v>680</v>
      </c>
      <c r="F242" s="201" t="s">
        <v>681</v>
      </c>
      <c r="G242" s="202" t="s">
        <v>214</v>
      </c>
      <c r="H242" s="203">
        <v>1</v>
      </c>
      <c r="I242" s="204"/>
      <c r="J242" s="205">
        <f>ROUND(I242*H242,2)</f>
        <v>0</v>
      </c>
      <c r="K242" s="201" t="s">
        <v>124</v>
      </c>
      <c r="L242" s="43"/>
      <c r="M242" s="206" t="s">
        <v>19</v>
      </c>
      <c r="N242" s="207" t="s">
        <v>43</v>
      </c>
      <c r="O242" s="83"/>
      <c r="P242" s="208">
        <f>O242*H242</f>
        <v>0</v>
      </c>
      <c r="Q242" s="208">
        <v>0.00027</v>
      </c>
      <c r="R242" s="208">
        <f>Q242*H242</f>
        <v>0.00027</v>
      </c>
      <c r="S242" s="208">
        <v>0</v>
      </c>
      <c r="T242" s="20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10" t="s">
        <v>125</v>
      </c>
      <c r="AT242" s="210" t="s">
        <v>120</v>
      </c>
      <c r="AU242" s="210" t="s">
        <v>116</v>
      </c>
      <c r="AY242" s="16" t="s">
        <v>117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16" t="s">
        <v>116</v>
      </c>
      <c r="BK242" s="211">
        <f>ROUND(I242*H242,2)</f>
        <v>0</v>
      </c>
      <c r="BL242" s="16" t="s">
        <v>125</v>
      </c>
      <c r="BM242" s="210" t="s">
        <v>682</v>
      </c>
    </row>
    <row r="243" spans="1:63" s="12" customFormat="1" ht="25.9" customHeight="1">
      <c r="A243" s="12"/>
      <c r="B243" s="183"/>
      <c r="C243" s="184"/>
      <c r="D243" s="185" t="s">
        <v>70</v>
      </c>
      <c r="E243" s="186" t="s">
        <v>131</v>
      </c>
      <c r="F243" s="186" t="s">
        <v>683</v>
      </c>
      <c r="G243" s="184"/>
      <c r="H243" s="184"/>
      <c r="I243" s="187"/>
      <c r="J243" s="188">
        <f>BK243</f>
        <v>0</v>
      </c>
      <c r="K243" s="184"/>
      <c r="L243" s="189"/>
      <c r="M243" s="190"/>
      <c r="N243" s="191"/>
      <c r="O243" s="191"/>
      <c r="P243" s="192">
        <f>P244</f>
        <v>0</v>
      </c>
      <c r="Q243" s="191"/>
      <c r="R243" s="192">
        <f>R244</f>
        <v>0</v>
      </c>
      <c r="S243" s="191"/>
      <c r="T243" s="193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4" t="s">
        <v>130</v>
      </c>
      <c r="AT243" s="195" t="s">
        <v>70</v>
      </c>
      <c r="AU243" s="195" t="s">
        <v>71</v>
      </c>
      <c r="AY243" s="194" t="s">
        <v>117</v>
      </c>
      <c r="BK243" s="196">
        <f>BK244</f>
        <v>0</v>
      </c>
    </row>
    <row r="244" spans="1:63" s="12" customFormat="1" ht="22.8" customHeight="1">
      <c r="A244" s="12"/>
      <c r="B244" s="183"/>
      <c r="C244" s="184"/>
      <c r="D244" s="185" t="s">
        <v>70</v>
      </c>
      <c r="E244" s="197" t="s">
        <v>684</v>
      </c>
      <c r="F244" s="197" t="s">
        <v>685</v>
      </c>
      <c r="G244" s="184"/>
      <c r="H244" s="184"/>
      <c r="I244" s="187"/>
      <c r="J244" s="198">
        <f>BK244</f>
        <v>0</v>
      </c>
      <c r="K244" s="184"/>
      <c r="L244" s="189"/>
      <c r="M244" s="190"/>
      <c r="N244" s="191"/>
      <c r="O244" s="191"/>
      <c r="P244" s="192">
        <f>P245</f>
        <v>0</v>
      </c>
      <c r="Q244" s="191"/>
      <c r="R244" s="192">
        <f>R245</f>
        <v>0</v>
      </c>
      <c r="S244" s="191"/>
      <c r="T244" s="193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94" t="s">
        <v>130</v>
      </c>
      <c r="AT244" s="195" t="s">
        <v>70</v>
      </c>
      <c r="AU244" s="195" t="s">
        <v>79</v>
      </c>
      <c r="AY244" s="194" t="s">
        <v>117</v>
      </c>
      <c r="BK244" s="196">
        <f>BK245</f>
        <v>0</v>
      </c>
    </row>
    <row r="245" spans="1:65" s="2" customFormat="1" ht="16.5" customHeight="1">
      <c r="A245" s="37"/>
      <c r="B245" s="38"/>
      <c r="C245" s="199" t="s">
        <v>686</v>
      </c>
      <c r="D245" s="199" t="s">
        <v>120</v>
      </c>
      <c r="E245" s="200" t="s">
        <v>687</v>
      </c>
      <c r="F245" s="201" t="s">
        <v>688</v>
      </c>
      <c r="G245" s="202" t="s">
        <v>123</v>
      </c>
      <c r="H245" s="203">
        <v>59</v>
      </c>
      <c r="I245" s="204"/>
      <c r="J245" s="205">
        <f>ROUND(I245*H245,2)</f>
        <v>0</v>
      </c>
      <c r="K245" s="201" t="s">
        <v>124</v>
      </c>
      <c r="L245" s="43"/>
      <c r="M245" s="206" t="s">
        <v>19</v>
      </c>
      <c r="N245" s="207" t="s">
        <v>43</v>
      </c>
      <c r="O245" s="83"/>
      <c r="P245" s="208">
        <f>O245*H245</f>
        <v>0</v>
      </c>
      <c r="Q245" s="208">
        <v>0</v>
      </c>
      <c r="R245" s="208">
        <f>Q245*H245</f>
        <v>0</v>
      </c>
      <c r="S245" s="208">
        <v>0</v>
      </c>
      <c r="T245" s="20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10" t="s">
        <v>386</v>
      </c>
      <c r="AT245" s="210" t="s">
        <v>120</v>
      </c>
      <c r="AU245" s="210" t="s">
        <v>116</v>
      </c>
      <c r="AY245" s="16" t="s">
        <v>117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6" t="s">
        <v>116</v>
      </c>
      <c r="BK245" s="211">
        <f>ROUND(I245*H245,2)</f>
        <v>0</v>
      </c>
      <c r="BL245" s="16" t="s">
        <v>386</v>
      </c>
      <c r="BM245" s="210" t="s">
        <v>689</v>
      </c>
    </row>
    <row r="246" spans="1:63" s="12" customFormat="1" ht="25.9" customHeight="1">
      <c r="A246" s="12"/>
      <c r="B246" s="183"/>
      <c r="C246" s="184"/>
      <c r="D246" s="185" t="s">
        <v>70</v>
      </c>
      <c r="E246" s="186" t="s">
        <v>690</v>
      </c>
      <c r="F246" s="186" t="s">
        <v>691</v>
      </c>
      <c r="G246" s="184"/>
      <c r="H246" s="184"/>
      <c r="I246" s="187"/>
      <c r="J246" s="188">
        <f>BK246</f>
        <v>0</v>
      </c>
      <c r="K246" s="184"/>
      <c r="L246" s="189"/>
      <c r="M246" s="190"/>
      <c r="N246" s="191"/>
      <c r="O246" s="191"/>
      <c r="P246" s="192">
        <f>SUM(P247:P251)</f>
        <v>0</v>
      </c>
      <c r="Q246" s="191"/>
      <c r="R246" s="192">
        <f>SUM(R247:R251)</f>
        <v>0</v>
      </c>
      <c r="S246" s="191"/>
      <c r="T246" s="193">
        <f>SUM(T247:T251)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94" t="s">
        <v>138</v>
      </c>
      <c r="AT246" s="195" t="s">
        <v>70</v>
      </c>
      <c r="AU246" s="195" t="s">
        <v>71</v>
      </c>
      <c r="AY246" s="194" t="s">
        <v>117</v>
      </c>
      <c r="BK246" s="196">
        <f>SUM(BK247:BK251)</f>
        <v>0</v>
      </c>
    </row>
    <row r="247" spans="1:65" s="2" customFormat="1" ht="21.75" customHeight="1">
      <c r="A247" s="37"/>
      <c r="B247" s="38"/>
      <c r="C247" s="199" t="s">
        <v>692</v>
      </c>
      <c r="D247" s="199" t="s">
        <v>120</v>
      </c>
      <c r="E247" s="200" t="s">
        <v>693</v>
      </c>
      <c r="F247" s="201" t="s">
        <v>694</v>
      </c>
      <c r="G247" s="202" t="s">
        <v>695</v>
      </c>
      <c r="H247" s="203">
        <v>72</v>
      </c>
      <c r="I247" s="204"/>
      <c r="J247" s="205">
        <f>ROUND(I247*H247,2)</f>
        <v>0</v>
      </c>
      <c r="K247" s="201" t="s">
        <v>124</v>
      </c>
      <c r="L247" s="43"/>
      <c r="M247" s="206" t="s">
        <v>19</v>
      </c>
      <c r="N247" s="207" t="s">
        <v>43</v>
      </c>
      <c r="O247" s="83"/>
      <c r="P247" s="208">
        <f>O247*H247</f>
        <v>0</v>
      </c>
      <c r="Q247" s="208">
        <v>0</v>
      </c>
      <c r="R247" s="208">
        <f>Q247*H247</f>
        <v>0</v>
      </c>
      <c r="S247" s="208">
        <v>0</v>
      </c>
      <c r="T247" s="20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10" t="s">
        <v>696</v>
      </c>
      <c r="AT247" s="210" t="s">
        <v>120</v>
      </c>
      <c r="AU247" s="210" t="s">
        <v>79</v>
      </c>
      <c r="AY247" s="16" t="s">
        <v>117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16" t="s">
        <v>116</v>
      </c>
      <c r="BK247" s="211">
        <f>ROUND(I247*H247,2)</f>
        <v>0</v>
      </c>
      <c r="BL247" s="16" t="s">
        <v>696</v>
      </c>
      <c r="BM247" s="210" t="s">
        <v>697</v>
      </c>
    </row>
    <row r="248" spans="1:65" s="2" customFormat="1" ht="12">
      <c r="A248" s="37"/>
      <c r="B248" s="38"/>
      <c r="C248" s="199" t="s">
        <v>698</v>
      </c>
      <c r="D248" s="199" t="s">
        <v>120</v>
      </c>
      <c r="E248" s="200" t="s">
        <v>699</v>
      </c>
      <c r="F248" s="201" t="s">
        <v>700</v>
      </c>
      <c r="G248" s="202" t="s">
        <v>695</v>
      </c>
      <c r="H248" s="203">
        <v>120</v>
      </c>
      <c r="I248" s="204"/>
      <c r="J248" s="205">
        <f>ROUND(I248*H248,2)</f>
        <v>0</v>
      </c>
      <c r="K248" s="201" t="s">
        <v>124</v>
      </c>
      <c r="L248" s="43"/>
      <c r="M248" s="206" t="s">
        <v>19</v>
      </c>
      <c r="N248" s="207" t="s">
        <v>43</v>
      </c>
      <c r="O248" s="83"/>
      <c r="P248" s="208">
        <f>O248*H248</f>
        <v>0</v>
      </c>
      <c r="Q248" s="208">
        <v>0</v>
      </c>
      <c r="R248" s="208">
        <f>Q248*H248</f>
        <v>0</v>
      </c>
      <c r="S248" s="208">
        <v>0</v>
      </c>
      <c r="T248" s="20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10" t="s">
        <v>696</v>
      </c>
      <c r="AT248" s="210" t="s">
        <v>120</v>
      </c>
      <c r="AU248" s="210" t="s">
        <v>79</v>
      </c>
      <c r="AY248" s="16" t="s">
        <v>117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16" t="s">
        <v>116</v>
      </c>
      <c r="BK248" s="211">
        <f>ROUND(I248*H248,2)</f>
        <v>0</v>
      </c>
      <c r="BL248" s="16" t="s">
        <v>696</v>
      </c>
      <c r="BM248" s="210" t="s">
        <v>701</v>
      </c>
    </row>
    <row r="249" spans="1:65" s="2" customFormat="1" ht="12">
      <c r="A249" s="37"/>
      <c r="B249" s="38"/>
      <c r="C249" s="199" t="s">
        <v>702</v>
      </c>
      <c r="D249" s="199" t="s">
        <v>120</v>
      </c>
      <c r="E249" s="200" t="s">
        <v>703</v>
      </c>
      <c r="F249" s="201" t="s">
        <v>704</v>
      </c>
      <c r="G249" s="202" t="s">
        <v>695</v>
      </c>
      <c r="H249" s="203">
        <v>24</v>
      </c>
      <c r="I249" s="204"/>
      <c r="J249" s="205">
        <f>ROUND(I249*H249,2)</f>
        <v>0</v>
      </c>
      <c r="K249" s="201" t="s">
        <v>124</v>
      </c>
      <c r="L249" s="43"/>
      <c r="M249" s="206" t="s">
        <v>19</v>
      </c>
      <c r="N249" s="207" t="s">
        <v>43</v>
      </c>
      <c r="O249" s="83"/>
      <c r="P249" s="208">
        <f>O249*H249</f>
        <v>0</v>
      </c>
      <c r="Q249" s="208">
        <v>0</v>
      </c>
      <c r="R249" s="208">
        <f>Q249*H249</f>
        <v>0</v>
      </c>
      <c r="S249" s="208">
        <v>0</v>
      </c>
      <c r="T249" s="20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10" t="s">
        <v>696</v>
      </c>
      <c r="AT249" s="210" t="s">
        <v>120</v>
      </c>
      <c r="AU249" s="210" t="s">
        <v>79</v>
      </c>
      <c r="AY249" s="16" t="s">
        <v>117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6" t="s">
        <v>116</v>
      </c>
      <c r="BK249" s="211">
        <f>ROUND(I249*H249,2)</f>
        <v>0</v>
      </c>
      <c r="BL249" s="16" t="s">
        <v>696</v>
      </c>
      <c r="BM249" s="210" t="s">
        <v>705</v>
      </c>
    </row>
    <row r="250" spans="1:65" s="2" customFormat="1" ht="12">
      <c r="A250" s="37"/>
      <c r="B250" s="38"/>
      <c r="C250" s="199" t="s">
        <v>706</v>
      </c>
      <c r="D250" s="199" t="s">
        <v>120</v>
      </c>
      <c r="E250" s="200" t="s">
        <v>707</v>
      </c>
      <c r="F250" s="201" t="s">
        <v>708</v>
      </c>
      <c r="G250" s="202" t="s">
        <v>695</v>
      </c>
      <c r="H250" s="203">
        <v>16</v>
      </c>
      <c r="I250" s="204"/>
      <c r="J250" s="205">
        <f>ROUND(I250*H250,2)</f>
        <v>0</v>
      </c>
      <c r="K250" s="201" t="s">
        <v>124</v>
      </c>
      <c r="L250" s="43"/>
      <c r="M250" s="206" t="s">
        <v>19</v>
      </c>
      <c r="N250" s="207" t="s">
        <v>43</v>
      </c>
      <c r="O250" s="83"/>
      <c r="P250" s="208">
        <f>O250*H250</f>
        <v>0</v>
      </c>
      <c r="Q250" s="208">
        <v>0</v>
      </c>
      <c r="R250" s="208">
        <f>Q250*H250</f>
        <v>0</v>
      </c>
      <c r="S250" s="208">
        <v>0</v>
      </c>
      <c r="T250" s="20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10" t="s">
        <v>696</v>
      </c>
      <c r="AT250" s="210" t="s">
        <v>120</v>
      </c>
      <c r="AU250" s="210" t="s">
        <v>79</v>
      </c>
      <c r="AY250" s="16" t="s">
        <v>117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6" t="s">
        <v>116</v>
      </c>
      <c r="BK250" s="211">
        <f>ROUND(I250*H250,2)</f>
        <v>0</v>
      </c>
      <c r="BL250" s="16" t="s">
        <v>696</v>
      </c>
      <c r="BM250" s="210" t="s">
        <v>709</v>
      </c>
    </row>
    <row r="251" spans="1:65" s="2" customFormat="1" ht="21.75" customHeight="1">
      <c r="A251" s="37"/>
      <c r="B251" s="38"/>
      <c r="C251" s="199" t="s">
        <v>710</v>
      </c>
      <c r="D251" s="199" t="s">
        <v>120</v>
      </c>
      <c r="E251" s="200" t="s">
        <v>711</v>
      </c>
      <c r="F251" s="201" t="s">
        <v>712</v>
      </c>
      <c r="G251" s="202" t="s">
        <v>695</v>
      </c>
      <c r="H251" s="203">
        <v>24</v>
      </c>
      <c r="I251" s="204"/>
      <c r="J251" s="205">
        <f>ROUND(I251*H251,2)</f>
        <v>0</v>
      </c>
      <c r="K251" s="201" t="s">
        <v>124</v>
      </c>
      <c r="L251" s="43"/>
      <c r="M251" s="233" t="s">
        <v>19</v>
      </c>
      <c r="N251" s="234" t="s">
        <v>43</v>
      </c>
      <c r="O251" s="235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10" t="s">
        <v>696</v>
      </c>
      <c r="AT251" s="210" t="s">
        <v>120</v>
      </c>
      <c r="AU251" s="210" t="s">
        <v>79</v>
      </c>
      <c r="AY251" s="16" t="s">
        <v>117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6" t="s">
        <v>116</v>
      </c>
      <c r="BK251" s="211">
        <f>ROUND(I251*H251,2)</f>
        <v>0</v>
      </c>
      <c r="BL251" s="16" t="s">
        <v>696</v>
      </c>
      <c r="BM251" s="210" t="s">
        <v>713</v>
      </c>
    </row>
    <row r="252" spans="1:31" s="2" customFormat="1" ht="6.95" customHeight="1">
      <c r="A252" s="37"/>
      <c r="B252" s="58"/>
      <c r="C252" s="59"/>
      <c r="D252" s="59"/>
      <c r="E252" s="59"/>
      <c r="F252" s="59"/>
      <c r="G252" s="59"/>
      <c r="H252" s="59"/>
      <c r="I252" s="59"/>
      <c r="J252" s="59"/>
      <c r="K252" s="59"/>
      <c r="L252" s="43"/>
      <c r="M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</sheetData>
  <sheetProtection password="CC35" sheet="1" objects="1" scenarios="1" formatColumns="0" formatRows="0" autoFilter="0"/>
  <autoFilter ref="C91:K25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4" customFormat="1" ht="45" customHeight="1">
      <c r="B3" s="242"/>
      <c r="C3" s="243" t="s">
        <v>714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715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716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717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718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719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720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721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722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723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724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78</v>
      </c>
      <c r="F18" s="249" t="s">
        <v>725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726</v>
      </c>
      <c r="F19" s="249" t="s">
        <v>727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728</v>
      </c>
      <c r="F20" s="249" t="s">
        <v>729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730</v>
      </c>
      <c r="F21" s="249" t="s">
        <v>731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732</v>
      </c>
      <c r="F22" s="249" t="s">
        <v>733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734</v>
      </c>
      <c r="F23" s="249" t="s">
        <v>735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736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737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738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739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740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741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742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743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744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102</v>
      </c>
      <c r="F36" s="249"/>
      <c r="G36" s="249" t="s">
        <v>745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746</v>
      </c>
      <c r="F37" s="249"/>
      <c r="G37" s="249" t="s">
        <v>747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52</v>
      </c>
      <c r="F38" s="249"/>
      <c r="G38" s="249" t="s">
        <v>748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53</v>
      </c>
      <c r="F39" s="249"/>
      <c r="G39" s="249" t="s">
        <v>749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103</v>
      </c>
      <c r="F40" s="249"/>
      <c r="G40" s="249" t="s">
        <v>750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104</v>
      </c>
      <c r="F41" s="249"/>
      <c r="G41" s="249" t="s">
        <v>751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752</v>
      </c>
      <c r="F42" s="249"/>
      <c r="G42" s="249" t="s">
        <v>753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754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755</v>
      </c>
      <c r="F44" s="249"/>
      <c r="G44" s="249" t="s">
        <v>756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106</v>
      </c>
      <c r="F45" s="249"/>
      <c r="G45" s="249" t="s">
        <v>757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758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759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760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761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762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763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764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765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766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767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768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769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770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771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772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773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774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775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776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777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778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779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780</v>
      </c>
      <c r="D76" s="267"/>
      <c r="E76" s="267"/>
      <c r="F76" s="267" t="s">
        <v>781</v>
      </c>
      <c r="G76" s="268"/>
      <c r="H76" s="267" t="s">
        <v>53</v>
      </c>
      <c r="I76" s="267" t="s">
        <v>56</v>
      </c>
      <c r="J76" s="267" t="s">
        <v>782</v>
      </c>
      <c r="K76" s="266"/>
    </row>
    <row r="77" spans="2:11" s="1" customFormat="1" ht="17.25" customHeight="1">
      <c r="B77" s="264"/>
      <c r="C77" s="269" t="s">
        <v>783</v>
      </c>
      <c r="D77" s="269"/>
      <c r="E77" s="269"/>
      <c r="F77" s="270" t="s">
        <v>784</v>
      </c>
      <c r="G77" s="271"/>
      <c r="H77" s="269"/>
      <c r="I77" s="269"/>
      <c r="J77" s="269" t="s">
        <v>785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52</v>
      </c>
      <c r="D79" s="274"/>
      <c r="E79" s="274"/>
      <c r="F79" s="275" t="s">
        <v>786</v>
      </c>
      <c r="G79" s="276"/>
      <c r="H79" s="252" t="s">
        <v>787</v>
      </c>
      <c r="I79" s="252" t="s">
        <v>788</v>
      </c>
      <c r="J79" s="252">
        <v>20</v>
      </c>
      <c r="K79" s="266"/>
    </row>
    <row r="80" spans="2:11" s="1" customFormat="1" ht="15" customHeight="1">
      <c r="B80" s="264"/>
      <c r="C80" s="252" t="s">
        <v>789</v>
      </c>
      <c r="D80" s="252"/>
      <c r="E80" s="252"/>
      <c r="F80" s="275" t="s">
        <v>786</v>
      </c>
      <c r="G80" s="276"/>
      <c r="H80" s="252" t="s">
        <v>790</v>
      </c>
      <c r="I80" s="252" t="s">
        <v>788</v>
      </c>
      <c r="J80" s="252">
        <v>120</v>
      </c>
      <c r="K80" s="266"/>
    </row>
    <row r="81" spans="2:11" s="1" customFormat="1" ht="15" customHeight="1">
      <c r="B81" s="277"/>
      <c r="C81" s="252" t="s">
        <v>791</v>
      </c>
      <c r="D81" s="252"/>
      <c r="E81" s="252"/>
      <c r="F81" s="275" t="s">
        <v>792</v>
      </c>
      <c r="G81" s="276"/>
      <c r="H81" s="252" t="s">
        <v>793</v>
      </c>
      <c r="I81" s="252" t="s">
        <v>788</v>
      </c>
      <c r="J81" s="252">
        <v>50</v>
      </c>
      <c r="K81" s="266"/>
    </row>
    <row r="82" spans="2:11" s="1" customFormat="1" ht="15" customHeight="1">
      <c r="B82" s="277"/>
      <c r="C82" s="252" t="s">
        <v>794</v>
      </c>
      <c r="D82" s="252"/>
      <c r="E82" s="252"/>
      <c r="F82" s="275" t="s">
        <v>786</v>
      </c>
      <c r="G82" s="276"/>
      <c r="H82" s="252" t="s">
        <v>795</v>
      </c>
      <c r="I82" s="252" t="s">
        <v>796</v>
      </c>
      <c r="J82" s="252"/>
      <c r="K82" s="266"/>
    </row>
    <row r="83" spans="2:11" s="1" customFormat="1" ht="15" customHeight="1">
      <c r="B83" s="277"/>
      <c r="C83" s="278" t="s">
        <v>797</v>
      </c>
      <c r="D83" s="278"/>
      <c r="E83" s="278"/>
      <c r="F83" s="279" t="s">
        <v>792</v>
      </c>
      <c r="G83" s="278"/>
      <c r="H83" s="278" t="s">
        <v>798</v>
      </c>
      <c r="I83" s="278" t="s">
        <v>788</v>
      </c>
      <c r="J83" s="278">
        <v>15</v>
      </c>
      <c r="K83" s="266"/>
    </row>
    <row r="84" spans="2:11" s="1" customFormat="1" ht="15" customHeight="1">
      <c r="B84" s="277"/>
      <c r="C84" s="278" t="s">
        <v>799</v>
      </c>
      <c r="D84" s="278"/>
      <c r="E84" s="278"/>
      <c r="F84" s="279" t="s">
        <v>792</v>
      </c>
      <c r="G84" s="278"/>
      <c r="H84" s="278" t="s">
        <v>800</v>
      </c>
      <c r="I84" s="278" t="s">
        <v>788</v>
      </c>
      <c r="J84" s="278">
        <v>15</v>
      </c>
      <c r="K84" s="266"/>
    </row>
    <row r="85" spans="2:11" s="1" customFormat="1" ht="15" customHeight="1">
      <c r="B85" s="277"/>
      <c r="C85" s="278" t="s">
        <v>801</v>
      </c>
      <c r="D85" s="278"/>
      <c r="E85" s="278"/>
      <c r="F85" s="279" t="s">
        <v>792</v>
      </c>
      <c r="G85" s="278"/>
      <c r="H85" s="278" t="s">
        <v>802</v>
      </c>
      <c r="I85" s="278" t="s">
        <v>788</v>
      </c>
      <c r="J85" s="278">
        <v>20</v>
      </c>
      <c r="K85" s="266"/>
    </row>
    <row r="86" spans="2:11" s="1" customFormat="1" ht="15" customHeight="1">
      <c r="B86" s="277"/>
      <c r="C86" s="278" t="s">
        <v>803</v>
      </c>
      <c r="D86" s="278"/>
      <c r="E86" s="278"/>
      <c r="F86" s="279" t="s">
        <v>792</v>
      </c>
      <c r="G86" s="278"/>
      <c r="H86" s="278" t="s">
        <v>804</v>
      </c>
      <c r="I86" s="278" t="s">
        <v>788</v>
      </c>
      <c r="J86" s="278">
        <v>20</v>
      </c>
      <c r="K86" s="266"/>
    </row>
    <row r="87" spans="2:11" s="1" customFormat="1" ht="15" customHeight="1">
      <c r="B87" s="277"/>
      <c r="C87" s="252" t="s">
        <v>805</v>
      </c>
      <c r="D87" s="252"/>
      <c r="E87" s="252"/>
      <c r="F87" s="275" t="s">
        <v>792</v>
      </c>
      <c r="G87" s="276"/>
      <c r="H87" s="252" t="s">
        <v>806</v>
      </c>
      <c r="I87" s="252" t="s">
        <v>788</v>
      </c>
      <c r="J87" s="252">
        <v>50</v>
      </c>
      <c r="K87" s="266"/>
    </row>
    <row r="88" spans="2:11" s="1" customFormat="1" ht="15" customHeight="1">
      <c r="B88" s="277"/>
      <c r="C88" s="252" t="s">
        <v>807</v>
      </c>
      <c r="D88" s="252"/>
      <c r="E88" s="252"/>
      <c r="F88" s="275" t="s">
        <v>792</v>
      </c>
      <c r="G88" s="276"/>
      <c r="H88" s="252" t="s">
        <v>808</v>
      </c>
      <c r="I88" s="252" t="s">
        <v>788</v>
      </c>
      <c r="J88" s="252">
        <v>20</v>
      </c>
      <c r="K88" s="266"/>
    </row>
    <row r="89" spans="2:11" s="1" customFormat="1" ht="15" customHeight="1">
      <c r="B89" s="277"/>
      <c r="C89" s="252" t="s">
        <v>809</v>
      </c>
      <c r="D89" s="252"/>
      <c r="E89" s="252"/>
      <c r="F89" s="275" t="s">
        <v>792</v>
      </c>
      <c r="G89" s="276"/>
      <c r="H89" s="252" t="s">
        <v>810</v>
      </c>
      <c r="I89" s="252" t="s">
        <v>788</v>
      </c>
      <c r="J89" s="252">
        <v>20</v>
      </c>
      <c r="K89" s="266"/>
    </row>
    <row r="90" spans="2:11" s="1" customFormat="1" ht="15" customHeight="1">
      <c r="B90" s="277"/>
      <c r="C90" s="252" t="s">
        <v>811</v>
      </c>
      <c r="D90" s="252"/>
      <c r="E90" s="252"/>
      <c r="F90" s="275" t="s">
        <v>792</v>
      </c>
      <c r="G90" s="276"/>
      <c r="H90" s="252" t="s">
        <v>812</v>
      </c>
      <c r="I90" s="252" t="s">
        <v>788</v>
      </c>
      <c r="J90" s="252">
        <v>50</v>
      </c>
      <c r="K90" s="266"/>
    </row>
    <row r="91" spans="2:11" s="1" customFormat="1" ht="15" customHeight="1">
      <c r="B91" s="277"/>
      <c r="C91" s="252" t="s">
        <v>813</v>
      </c>
      <c r="D91" s="252"/>
      <c r="E91" s="252"/>
      <c r="F91" s="275" t="s">
        <v>792</v>
      </c>
      <c r="G91" s="276"/>
      <c r="H91" s="252" t="s">
        <v>813</v>
      </c>
      <c r="I91" s="252" t="s">
        <v>788</v>
      </c>
      <c r="J91" s="252">
        <v>50</v>
      </c>
      <c r="K91" s="266"/>
    </row>
    <row r="92" spans="2:11" s="1" customFormat="1" ht="15" customHeight="1">
      <c r="B92" s="277"/>
      <c r="C92" s="252" t="s">
        <v>814</v>
      </c>
      <c r="D92" s="252"/>
      <c r="E92" s="252"/>
      <c r="F92" s="275" t="s">
        <v>792</v>
      </c>
      <c r="G92" s="276"/>
      <c r="H92" s="252" t="s">
        <v>815</v>
      </c>
      <c r="I92" s="252" t="s">
        <v>788</v>
      </c>
      <c r="J92" s="252">
        <v>255</v>
      </c>
      <c r="K92" s="266"/>
    </row>
    <row r="93" spans="2:11" s="1" customFormat="1" ht="15" customHeight="1">
      <c r="B93" s="277"/>
      <c r="C93" s="252" t="s">
        <v>816</v>
      </c>
      <c r="D93" s="252"/>
      <c r="E93" s="252"/>
      <c r="F93" s="275" t="s">
        <v>786</v>
      </c>
      <c r="G93" s="276"/>
      <c r="H93" s="252" t="s">
        <v>817</v>
      </c>
      <c r="I93" s="252" t="s">
        <v>818</v>
      </c>
      <c r="J93" s="252"/>
      <c r="K93" s="266"/>
    </row>
    <row r="94" spans="2:11" s="1" customFormat="1" ht="15" customHeight="1">
      <c r="B94" s="277"/>
      <c r="C94" s="252" t="s">
        <v>819</v>
      </c>
      <c r="D94" s="252"/>
      <c r="E94" s="252"/>
      <c r="F94" s="275" t="s">
        <v>786</v>
      </c>
      <c r="G94" s="276"/>
      <c r="H94" s="252" t="s">
        <v>820</v>
      </c>
      <c r="I94" s="252" t="s">
        <v>821</v>
      </c>
      <c r="J94" s="252"/>
      <c r="K94" s="266"/>
    </row>
    <row r="95" spans="2:11" s="1" customFormat="1" ht="15" customHeight="1">
      <c r="B95" s="277"/>
      <c r="C95" s="252" t="s">
        <v>822</v>
      </c>
      <c r="D95" s="252"/>
      <c r="E95" s="252"/>
      <c r="F95" s="275" t="s">
        <v>786</v>
      </c>
      <c r="G95" s="276"/>
      <c r="H95" s="252" t="s">
        <v>822</v>
      </c>
      <c r="I95" s="252" t="s">
        <v>821</v>
      </c>
      <c r="J95" s="252"/>
      <c r="K95" s="266"/>
    </row>
    <row r="96" spans="2:11" s="1" customFormat="1" ht="15" customHeight="1">
      <c r="B96" s="277"/>
      <c r="C96" s="252" t="s">
        <v>37</v>
      </c>
      <c r="D96" s="252"/>
      <c r="E96" s="252"/>
      <c r="F96" s="275" t="s">
        <v>786</v>
      </c>
      <c r="G96" s="276"/>
      <c r="H96" s="252" t="s">
        <v>823</v>
      </c>
      <c r="I96" s="252" t="s">
        <v>821</v>
      </c>
      <c r="J96" s="252"/>
      <c r="K96" s="266"/>
    </row>
    <row r="97" spans="2:11" s="1" customFormat="1" ht="15" customHeight="1">
      <c r="B97" s="277"/>
      <c r="C97" s="252" t="s">
        <v>47</v>
      </c>
      <c r="D97" s="252"/>
      <c r="E97" s="252"/>
      <c r="F97" s="275" t="s">
        <v>786</v>
      </c>
      <c r="G97" s="276"/>
      <c r="H97" s="252" t="s">
        <v>824</v>
      </c>
      <c r="I97" s="252" t="s">
        <v>821</v>
      </c>
      <c r="J97" s="252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825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780</v>
      </c>
      <c r="D103" s="267"/>
      <c r="E103" s="267"/>
      <c r="F103" s="267" t="s">
        <v>781</v>
      </c>
      <c r="G103" s="268"/>
      <c r="H103" s="267" t="s">
        <v>53</v>
      </c>
      <c r="I103" s="267" t="s">
        <v>56</v>
      </c>
      <c r="J103" s="267" t="s">
        <v>782</v>
      </c>
      <c r="K103" s="266"/>
    </row>
    <row r="104" spans="2:11" s="1" customFormat="1" ht="17.25" customHeight="1">
      <c r="B104" s="264"/>
      <c r="C104" s="269" t="s">
        <v>783</v>
      </c>
      <c r="D104" s="269"/>
      <c r="E104" s="269"/>
      <c r="F104" s="270" t="s">
        <v>784</v>
      </c>
      <c r="G104" s="271"/>
      <c r="H104" s="269"/>
      <c r="I104" s="269"/>
      <c r="J104" s="269" t="s">
        <v>785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4"/>
      <c r="C106" s="252" t="s">
        <v>52</v>
      </c>
      <c r="D106" s="274"/>
      <c r="E106" s="274"/>
      <c r="F106" s="275" t="s">
        <v>786</v>
      </c>
      <c r="G106" s="252"/>
      <c r="H106" s="252" t="s">
        <v>826</v>
      </c>
      <c r="I106" s="252" t="s">
        <v>788</v>
      </c>
      <c r="J106" s="252">
        <v>20</v>
      </c>
      <c r="K106" s="266"/>
    </row>
    <row r="107" spans="2:11" s="1" customFormat="1" ht="15" customHeight="1">
      <c r="B107" s="264"/>
      <c r="C107" s="252" t="s">
        <v>789</v>
      </c>
      <c r="D107" s="252"/>
      <c r="E107" s="252"/>
      <c r="F107" s="275" t="s">
        <v>786</v>
      </c>
      <c r="G107" s="252"/>
      <c r="H107" s="252" t="s">
        <v>826</v>
      </c>
      <c r="I107" s="252" t="s">
        <v>788</v>
      </c>
      <c r="J107" s="252">
        <v>120</v>
      </c>
      <c r="K107" s="266"/>
    </row>
    <row r="108" spans="2:11" s="1" customFormat="1" ht="15" customHeight="1">
      <c r="B108" s="277"/>
      <c r="C108" s="252" t="s">
        <v>791</v>
      </c>
      <c r="D108" s="252"/>
      <c r="E108" s="252"/>
      <c r="F108" s="275" t="s">
        <v>792</v>
      </c>
      <c r="G108" s="252"/>
      <c r="H108" s="252" t="s">
        <v>826</v>
      </c>
      <c r="I108" s="252" t="s">
        <v>788</v>
      </c>
      <c r="J108" s="252">
        <v>50</v>
      </c>
      <c r="K108" s="266"/>
    </row>
    <row r="109" spans="2:11" s="1" customFormat="1" ht="15" customHeight="1">
      <c r="B109" s="277"/>
      <c r="C109" s="252" t="s">
        <v>794</v>
      </c>
      <c r="D109" s="252"/>
      <c r="E109" s="252"/>
      <c r="F109" s="275" t="s">
        <v>786</v>
      </c>
      <c r="G109" s="252"/>
      <c r="H109" s="252" t="s">
        <v>826</v>
      </c>
      <c r="I109" s="252" t="s">
        <v>796</v>
      </c>
      <c r="J109" s="252"/>
      <c r="K109" s="266"/>
    </row>
    <row r="110" spans="2:11" s="1" customFormat="1" ht="15" customHeight="1">
      <c r="B110" s="277"/>
      <c r="C110" s="252" t="s">
        <v>805</v>
      </c>
      <c r="D110" s="252"/>
      <c r="E110" s="252"/>
      <c r="F110" s="275" t="s">
        <v>792</v>
      </c>
      <c r="G110" s="252"/>
      <c r="H110" s="252" t="s">
        <v>826</v>
      </c>
      <c r="I110" s="252" t="s">
        <v>788</v>
      </c>
      <c r="J110" s="252">
        <v>50</v>
      </c>
      <c r="K110" s="266"/>
    </row>
    <row r="111" spans="2:11" s="1" customFormat="1" ht="15" customHeight="1">
      <c r="B111" s="277"/>
      <c r="C111" s="252" t="s">
        <v>813</v>
      </c>
      <c r="D111" s="252"/>
      <c r="E111" s="252"/>
      <c r="F111" s="275" t="s">
        <v>792</v>
      </c>
      <c r="G111" s="252"/>
      <c r="H111" s="252" t="s">
        <v>826</v>
      </c>
      <c r="I111" s="252" t="s">
        <v>788</v>
      </c>
      <c r="J111" s="252">
        <v>50</v>
      </c>
      <c r="K111" s="266"/>
    </row>
    <row r="112" spans="2:11" s="1" customFormat="1" ht="15" customHeight="1">
      <c r="B112" s="277"/>
      <c r="C112" s="252" t="s">
        <v>811</v>
      </c>
      <c r="D112" s="252"/>
      <c r="E112" s="252"/>
      <c r="F112" s="275" t="s">
        <v>792</v>
      </c>
      <c r="G112" s="252"/>
      <c r="H112" s="252" t="s">
        <v>826</v>
      </c>
      <c r="I112" s="252" t="s">
        <v>788</v>
      </c>
      <c r="J112" s="252">
        <v>50</v>
      </c>
      <c r="K112" s="266"/>
    </row>
    <row r="113" spans="2:11" s="1" customFormat="1" ht="15" customHeight="1">
      <c r="B113" s="277"/>
      <c r="C113" s="252" t="s">
        <v>52</v>
      </c>
      <c r="D113" s="252"/>
      <c r="E113" s="252"/>
      <c r="F113" s="275" t="s">
        <v>786</v>
      </c>
      <c r="G113" s="252"/>
      <c r="H113" s="252" t="s">
        <v>827</v>
      </c>
      <c r="I113" s="252" t="s">
        <v>788</v>
      </c>
      <c r="J113" s="252">
        <v>20</v>
      </c>
      <c r="K113" s="266"/>
    </row>
    <row r="114" spans="2:11" s="1" customFormat="1" ht="15" customHeight="1">
      <c r="B114" s="277"/>
      <c r="C114" s="252" t="s">
        <v>828</v>
      </c>
      <c r="D114" s="252"/>
      <c r="E114" s="252"/>
      <c r="F114" s="275" t="s">
        <v>786</v>
      </c>
      <c r="G114" s="252"/>
      <c r="H114" s="252" t="s">
        <v>829</v>
      </c>
      <c r="I114" s="252" t="s">
        <v>788</v>
      </c>
      <c r="J114" s="252">
        <v>120</v>
      </c>
      <c r="K114" s="266"/>
    </row>
    <row r="115" spans="2:11" s="1" customFormat="1" ht="15" customHeight="1">
      <c r="B115" s="277"/>
      <c r="C115" s="252" t="s">
        <v>37</v>
      </c>
      <c r="D115" s="252"/>
      <c r="E115" s="252"/>
      <c r="F115" s="275" t="s">
        <v>786</v>
      </c>
      <c r="G115" s="252"/>
      <c r="H115" s="252" t="s">
        <v>830</v>
      </c>
      <c r="I115" s="252" t="s">
        <v>821</v>
      </c>
      <c r="J115" s="252"/>
      <c r="K115" s="266"/>
    </row>
    <row r="116" spans="2:11" s="1" customFormat="1" ht="15" customHeight="1">
      <c r="B116" s="277"/>
      <c r="C116" s="252" t="s">
        <v>47</v>
      </c>
      <c r="D116" s="252"/>
      <c r="E116" s="252"/>
      <c r="F116" s="275" t="s">
        <v>786</v>
      </c>
      <c r="G116" s="252"/>
      <c r="H116" s="252" t="s">
        <v>831</v>
      </c>
      <c r="I116" s="252" t="s">
        <v>821</v>
      </c>
      <c r="J116" s="252"/>
      <c r="K116" s="266"/>
    </row>
    <row r="117" spans="2:11" s="1" customFormat="1" ht="15" customHeight="1">
      <c r="B117" s="277"/>
      <c r="C117" s="252" t="s">
        <v>56</v>
      </c>
      <c r="D117" s="252"/>
      <c r="E117" s="252"/>
      <c r="F117" s="275" t="s">
        <v>786</v>
      </c>
      <c r="G117" s="252"/>
      <c r="H117" s="252" t="s">
        <v>832</v>
      </c>
      <c r="I117" s="252" t="s">
        <v>833</v>
      </c>
      <c r="J117" s="252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243" t="s">
        <v>834</v>
      </c>
      <c r="D122" s="243"/>
      <c r="E122" s="243"/>
      <c r="F122" s="243"/>
      <c r="G122" s="243"/>
      <c r="H122" s="243"/>
      <c r="I122" s="243"/>
      <c r="J122" s="243"/>
      <c r="K122" s="294"/>
    </row>
    <row r="123" spans="2:11" s="1" customFormat="1" ht="17.25" customHeight="1">
      <c r="B123" s="295"/>
      <c r="C123" s="267" t="s">
        <v>780</v>
      </c>
      <c r="D123" s="267"/>
      <c r="E123" s="267"/>
      <c r="F123" s="267" t="s">
        <v>781</v>
      </c>
      <c r="G123" s="268"/>
      <c r="H123" s="267" t="s">
        <v>53</v>
      </c>
      <c r="I123" s="267" t="s">
        <v>56</v>
      </c>
      <c r="J123" s="267" t="s">
        <v>782</v>
      </c>
      <c r="K123" s="296"/>
    </row>
    <row r="124" spans="2:11" s="1" customFormat="1" ht="17.25" customHeight="1">
      <c r="B124" s="295"/>
      <c r="C124" s="269" t="s">
        <v>783</v>
      </c>
      <c r="D124" s="269"/>
      <c r="E124" s="269"/>
      <c r="F124" s="270" t="s">
        <v>784</v>
      </c>
      <c r="G124" s="271"/>
      <c r="H124" s="269"/>
      <c r="I124" s="269"/>
      <c r="J124" s="269" t="s">
        <v>785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2" t="s">
        <v>789</v>
      </c>
      <c r="D126" s="274"/>
      <c r="E126" s="274"/>
      <c r="F126" s="275" t="s">
        <v>786</v>
      </c>
      <c r="G126" s="252"/>
      <c r="H126" s="252" t="s">
        <v>826</v>
      </c>
      <c r="I126" s="252" t="s">
        <v>788</v>
      </c>
      <c r="J126" s="252">
        <v>120</v>
      </c>
      <c r="K126" s="300"/>
    </row>
    <row r="127" spans="2:11" s="1" customFormat="1" ht="15" customHeight="1">
      <c r="B127" s="297"/>
      <c r="C127" s="252" t="s">
        <v>835</v>
      </c>
      <c r="D127" s="252"/>
      <c r="E127" s="252"/>
      <c r="F127" s="275" t="s">
        <v>786</v>
      </c>
      <c r="G127" s="252"/>
      <c r="H127" s="252" t="s">
        <v>836</v>
      </c>
      <c r="I127" s="252" t="s">
        <v>788</v>
      </c>
      <c r="J127" s="252" t="s">
        <v>837</v>
      </c>
      <c r="K127" s="300"/>
    </row>
    <row r="128" spans="2:11" s="1" customFormat="1" ht="15" customHeight="1">
      <c r="B128" s="297"/>
      <c r="C128" s="252" t="s">
        <v>734</v>
      </c>
      <c r="D128" s="252"/>
      <c r="E128" s="252"/>
      <c r="F128" s="275" t="s">
        <v>786</v>
      </c>
      <c r="G128" s="252"/>
      <c r="H128" s="252" t="s">
        <v>838</v>
      </c>
      <c r="I128" s="252" t="s">
        <v>788</v>
      </c>
      <c r="J128" s="252" t="s">
        <v>837</v>
      </c>
      <c r="K128" s="300"/>
    </row>
    <row r="129" spans="2:11" s="1" customFormat="1" ht="15" customHeight="1">
      <c r="B129" s="297"/>
      <c r="C129" s="252" t="s">
        <v>797</v>
      </c>
      <c r="D129" s="252"/>
      <c r="E129" s="252"/>
      <c r="F129" s="275" t="s">
        <v>792</v>
      </c>
      <c r="G129" s="252"/>
      <c r="H129" s="252" t="s">
        <v>798</v>
      </c>
      <c r="I129" s="252" t="s">
        <v>788</v>
      </c>
      <c r="J129" s="252">
        <v>15</v>
      </c>
      <c r="K129" s="300"/>
    </row>
    <row r="130" spans="2:11" s="1" customFormat="1" ht="15" customHeight="1">
      <c r="B130" s="297"/>
      <c r="C130" s="278" t="s">
        <v>799</v>
      </c>
      <c r="D130" s="278"/>
      <c r="E130" s="278"/>
      <c r="F130" s="279" t="s">
        <v>792</v>
      </c>
      <c r="G130" s="278"/>
      <c r="H130" s="278" t="s">
        <v>800</v>
      </c>
      <c r="I130" s="278" t="s">
        <v>788</v>
      </c>
      <c r="J130" s="278">
        <v>15</v>
      </c>
      <c r="K130" s="300"/>
    </row>
    <row r="131" spans="2:11" s="1" customFormat="1" ht="15" customHeight="1">
      <c r="B131" s="297"/>
      <c r="C131" s="278" t="s">
        <v>801</v>
      </c>
      <c r="D131" s="278"/>
      <c r="E131" s="278"/>
      <c r="F131" s="279" t="s">
        <v>792</v>
      </c>
      <c r="G131" s="278"/>
      <c r="H131" s="278" t="s">
        <v>802</v>
      </c>
      <c r="I131" s="278" t="s">
        <v>788</v>
      </c>
      <c r="J131" s="278">
        <v>20</v>
      </c>
      <c r="K131" s="300"/>
    </row>
    <row r="132" spans="2:11" s="1" customFormat="1" ht="15" customHeight="1">
      <c r="B132" s="297"/>
      <c r="C132" s="278" t="s">
        <v>803</v>
      </c>
      <c r="D132" s="278"/>
      <c r="E132" s="278"/>
      <c r="F132" s="279" t="s">
        <v>792</v>
      </c>
      <c r="G132" s="278"/>
      <c r="H132" s="278" t="s">
        <v>804</v>
      </c>
      <c r="I132" s="278" t="s">
        <v>788</v>
      </c>
      <c r="J132" s="278">
        <v>20</v>
      </c>
      <c r="K132" s="300"/>
    </row>
    <row r="133" spans="2:11" s="1" customFormat="1" ht="15" customHeight="1">
      <c r="B133" s="297"/>
      <c r="C133" s="252" t="s">
        <v>791</v>
      </c>
      <c r="D133" s="252"/>
      <c r="E133" s="252"/>
      <c r="F133" s="275" t="s">
        <v>792</v>
      </c>
      <c r="G133" s="252"/>
      <c r="H133" s="252" t="s">
        <v>826</v>
      </c>
      <c r="I133" s="252" t="s">
        <v>788</v>
      </c>
      <c r="J133" s="252">
        <v>50</v>
      </c>
      <c r="K133" s="300"/>
    </row>
    <row r="134" spans="2:11" s="1" customFormat="1" ht="15" customHeight="1">
      <c r="B134" s="297"/>
      <c r="C134" s="252" t="s">
        <v>805</v>
      </c>
      <c r="D134" s="252"/>
      <c r="E134" s="252"/>
      <c r="F134" s="275" t="s">
        <v>792</v>
      </c>
      <c r="G134" s="252"/>
      <c r="H134" s="252" t="s">
        <v>826</v>
      </c>
      <c r="I134" s="252" t="s">
        <v>788</v>
      </c>
      <c r="J134" s="252">
        <v>50</v>
      </c>
      <c r="K134" s="300"/>
    </row>
    <row r="135" spans="2:11" s="1" customFormat="1" ht="15" customHeight="1">
      <c r="B135" s="297"/>
      <c r="C135" s="252" t="s">
        <v>811</v>
      </c>
      <c r="D135" s="252"/>
      <c r="E135" s="252"/>
      <c r="F135" s="275" t="s">
        <v>792</v>
      </c>
      <c r="G135" s="252"/>
      <c r="H135" s="252" t="s">
        <v>826</v>
      </c>
      <c r="I135" s="252" t="s">
        <v>788</v>
      </c>
      <c r="J135" s="252">
        <v>50</v>
      </c>
      <c r="K135" s="300"/>
    </row>
    <row r="136" spans="2:11" s="1" customFormat="1" ht="15" customHeight="1">
      <c r="B136" s="297"/>
      <c r="C136" s="252" t="s">
        <v>813</v>
      </c>
      <c r="D136" s="252"/>
      <c r="E136" s="252"/>
      <c r="F136" s="275" t="s">
        <v>792</v>
      </c>
      <c r="G136" s="252"/>
      <c r="H136" s="252" t="s">
        <v>826</v>
      </c>
      <c r="I136" s="252" t="s">
        <v>788</v>
      </c>
      <c r="J136" s="252">
        <v>50</v>
      </c>
      <c r="K136" s="300"/>
    </row>
    <row r="137" spans="2:11" s="1" customFormat="1" ht="15" customHeight="1">
      <c r="B137" s="297"/>
      <c r="C137" s="252" t="s">
        <v>814</v>
      </c>
      <c r="D137" s="252"/>
      <c r="E137" s="252"/>
      <c r="F137" s="275" t="s">
        <v>792</v>
      </c>
      <c r="G137" s="252"/>
      <c r="H137" s="252" t="s">
        <v>839</v>
      </c>
      <c r="I137" s="252" t="s">
        <v>788</v>
      </c>
      <c r="J137" s="252">
        <v>255</v>
      </c>
      <c r="K137" s="300"/>
    </row>
    <row r="138" spans="2:11" s="1" customFormat="1" ht="15" customHeight="1">
      <c r="B138" s="297"/>
      <c r="C138" s="252" t="s">
        <v>816</v>
      </c>
      <c r="D138" s="252"/>
      <c r="E138" s="252"/>
      <c r="F138" s="275" t="s">
        <v>786</v>
      </c>
      <c r="G138" s="252"/>
      <c r="H138" s="252" t="s">
        <v>840</v>
      </c>
      <c r="I138" s="252" t="s">
        <v>818</v>
      </c>
      <c r="J138" s="252"/>
      <c r="K138" s="300"/>
    </row>
    <row r="139" spans="2:11" s="1" customFormat="1" ht="15" customHeight="1">
      <c r="B139" s="297"/>
      <c r="C139" s="252" t="s">
        <v>819</v>
      </c>
      <c r="D139" s="252"/>
      <c r="E139" s="252"/>
      <c r="F139" s="275" t="s">
        <v>786</v>
      </c>
      <c r="G139" s="252"/>
      <c r="H139" s="252" t="s">
        <v>841</v>
      </c>
      <c r="I139" s="252" t="s">
        <v>821</v>
      </c>
      <c r="J139" s="252"/>
      <c r="K139" s="300"/>
    </row>
    <row r="140" spans="2:11" s="1" customFormat="1" ht="15" customHeight="1">
      <c r="B140" s="297"/>
      <c r="C140" s="252" t="s">
        <v>822</v>
      </c>
      <c r="D140" s="252"/>
      <c r="E140" s="252"/>
      <c r="F140" s="275" t="s">
        <v>786</v>
      </c>
      <c r="G140" s="252"/>
      <c r="H140" s="252" t="s">
        <v>822</v>
      </c>
      <c r="I140" s="252" t="s">
        <v>821</v>
      </c>
      <c r="J140" s="252"/>
      <c r="K140" s="300"/>
    </row>
    <row r="141" spans="2:11" s="1" customFormat="1" ht="15" customHeight="1">
      <c r="B141" s="297"/>
      <c r="C141" s="252" t="s">
        <v>37</v>
      </c>
      <c r="D141" s="252"/>
      <c r="E141" s="252"/>
      <c r="F141" s="275" t="s">
        <v>786</v>
      </c>
      <c r="G141" s="252"/>
      <c r="H141" s="252" t="s">
        <v>842</v>
      </c>
      <c r="I141" s="252" t="s">
        <v>821</v>
      </c>
      <c r="J141" s="252"/>
      <c r="K141" s="300"/>
    </row>
    <row r="142" spans="2:11" s="1" customFormat="1" ht="15" customHeight="1">
      <c r="B142" s="297"/>
      <c r="C142" s="252" t="s">
        <v>843</v>
      </c>
      <c r="D142" s="252"/>
      <c r="E142" s="252"/>
      <c r="F142" s="275" t="s">
        <v>786</v>
      </c>
      <c r="G142" s="252"/>
      <c r="H142" s="252" t="s">
        <v>844</v>
      </c>
      <c r="I142" s="252" t="s">
        <v>821</v>
      </c>
      <c r="J142" s="252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845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780</v>
      </c>
      <c r="D148" s="267"/>
      <c r="E148" s="267"/>
      <c r="F148" s="267" t="s">
        <v>781</v>
      </c>
      <c r="G148" s="268"/>
      <c r="H148" s="267" t="s">
        <v>53</v>
      </c>
      <c r="I148" s="267" t="s">
        <v>56</v>
      </c>
      <c r="J148" s="267" t="s">
        <v>782</v>
      </c>
      <c r="K148" s="266"/>
    </row>
    <row r="149" spans="2:11" s="1" customFormat="1" ht="17.25" customHeight="1">
      <c r="B149" s="264"/>
      <c r="C149" s="269" t="s">
        <v>783</v>
      </c>
      <c r="D149" s="269"/>
      <c r="E149" s="269"/>
      <c r="F149" s="270" t="s">
        <v>784</v>
      </c>
      <c r="G149" s="271"/>
      <c r="H149" s="269"/>
      <c r="I149" s="269"/>
      <c r="J149" s="269" t="s">
        <v>785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789</v>
      </c>
      <c r="D151" s="252"/>
      <c r="E151" s="252"/>
      <c r="F151" s="305" t="s">
        <v>786</v>
      </c>
      <c r="G151" s="252"/>
      <c r="H151" s="304" t="s">
        <v>826</v>
      </c>
      <c r="I151" s="304" t="s">
        <v>788</v>
      </c>
      <c r="J151" s="304">
        <v>120</v>
      </c>
      <c r="K151" s="300"/>
    </row>
    <row r="152" spans="2:11" s="1" customFormat="1" ht="15" customHeight="1">
      <c r="B152" s="277"/>
      <c r="C152" s="304" t="s">
        <v>835</v>
      </c>
      <c r="D152" s="252"/>
      <c r="E152" s="252"/>
      <c r="F152" s="305" t="s">
        <v>786</v>
      </c>
      <c r="G152" s="252"/>
      <c r="H152" s="304" t="s">
        <v>846</v>
      </c>
      <c r="I152" s="304" t="s">
        <v>788</v>
      </c>
      <c r="J152" s="304" t="s">
        <v>837</v>
      </c>
      <c r="K152" s="300"/>
    </row>
    <row r="153" spans="2:11" s="1" customFormat="1" ht="15" customHeight="1">
      <c r="B153" s="277"/>
      <c r="C153" s="304" t="s">
        <v>734</v>
      </c>
      <c r="D153" s="252"/>
      <c r="E153" s="252"/>
      <c r="F153" s="305" t="s">
        <v>786</v>
      </c>
      <c r="G153" s="252"/>
      <c r="H153" s="304" t="s">
        <v>847</v>
      </c>
      <c r="I153" s="304" t="s">
        <v>788</v>
      </c>
      <c r="J153" s="304" t="s">
        <v>837</v>
      </c>
      <c r="K153" s="300"/>
    </row>
    <row r="154" spans="2:11" s="1" customFormat="1" ht="15" customHeight="1">
      <c r="B154" s="277"/>
      <c r="C154" s="304" t="s">
        <v>791</v>
      </c>
      <c r="D154" s="252"/>
      <c r="E154" s="252"/>
      <c r="F154" s="305" t="s">
        <v>792</v>
      </c>
      <c r="G154" s="252"/>
      <c r="H154" s="304" t="s">
        <v>826</v>
      </c>
      <c r="I154" s="304" t="s">
        <v>788</v>
      </c>
      <c r="J154" s="304">
        <v>50</v>
      </c>
      <c r="K154" s="300"/>
    </row>
    <row r="155" spans="2:11" s="1" customFormat="1" ht="15" customHeight="1">
      <c r="B155" s="277"/>
      <c r="C155" s="304" t="s">
        <v>794</v>
      </c>
      <c r="D155" s="252"/>
      <c r="E155" s="252"/>
      <c r="F155" s="305" t="s">
        <v>786</v>
      </c>
      <c r="G155" s="252"/>
      <c r="H155" s="304" t="s">
        <v>826</v>
      </c>
      <c r="I155" s="304" t="s">
        <v>796</v>
      </c>
      <c r="J155" s="304"/>
      <c r="K155" s="300"/>
    </row>
    <row r="156" spans="2:11" s="1" customFormat="1" ht="15" customHeight="1">
      <c r="B156" s="277"/>
      <c r="C156" s="304" t="s">
        <v>805</v>
      </c>
      <c r="D156" s="252"/>
      <c r="E156" s="252"/>
      <c r="F156" s="305" t="s">
        <v>792</v>
      </c>
      <c r="G156" s="252"/>
      <c r="H156" s="304" t="s">
        <v>826</v>
      </c>
      <c r="I156" s="304" t="s">
        <v>788</v>
      </c>
      <c r="J156" s="304">
        <v>50</v>
      </c>
      <c r="K156" s="300"/>
    </row>
    <row r="157" spans="2:11" s="1" customFormat="1" ht="15" customHeight="1">
      <c r="B157" s="277"/>
      <c r="C157" s="304" t="s">
        <v>813</v>
      </c>
      <c r="D157" s="252"/>
      <c r="E157" s="252"/>
      <c r="F157" s="305" t="s">
        <v>792</v>
      </c>
      <c r="G157" s="252"/>
      <c r="H157" s="304" t="s">
        <v>826</v>
      </c>
      <c r="I157" s="304" t="s">
        <v>788</v>
      </c>
      <c r="J157" s="304">
        <v>50</v>
      </c>
      <c r="K157" s="300"/>
    </row>
    <row r="158" spans="2:11" s="1" customFormat="1" ht="15" customHeight="1">
      <c r="B158" s="277"/>
      <c r="C158" s="304" t="s">
        <v>811</v>
      </c>
      <c r="D158" s="252"/>
      <c r="E158" s="252"/>
      <c r="F158" s="305" t="s">
        <v>792</v>
      </c>
      <c r="G158" s="252"/>
      <c r="H158" s="304" t="s">
        <v>826</v>
      </c>
      <c r="I158" s="304" t="s">
        <v>788</v>
      </c>
      <c r="J158" s="304">
        <v>50</v>
      </c>
      <c r="K158" s="300"/>
    </row>
    <row r="159" spans="2:11" s="1" customFormat="1" ht="15" customHeight="1">
      <c r="B159" s="277"/>
      <c r="C159" s="304" t="s">
        <v>85</v>
      </c>
      <c r="D159" s="252"/>
      <c r="E159" s="252"/>
      <c r="F159" s="305" t="s">
        <v>786</v>
      </c>
      <c r="G159" s="252"/>
      <c r="H159" s="304" t="s">
        <v>848</v>
      </c>
      <c r="I159" s="304" t="s">
        <v>788</v>
      </c>
      <c r="J159" s="304" t="s">
        <v>849</v>
      </c>
      <c r="K159" s="300"/>
    </row>
    <row r="160" spans="2:11" s="1" customFormat="1" ht="15" customHeight="1">
      <c r="B160" s="277"/>
      <c r="C160" s="304" t="s">
        <v>850</v>
      </c>
      <c r="D160" s="252"/>
      <c r="E160" s="252"/>
      <c r="F160" s="305" t="s">
        <v>786</v>
      </c>
      <c r="G160" s="252"/>
      <c r="H160" s="304" t="s">
        <v>851</v>
      </c>
      <c r="I160" s="304" t="s">
        <v>821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852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780</v>
      </c>
      <c r="D166" s="267"/>
      <c r="E166" s="267"/>
      <c r="F166" s="267" t="s">
        <v>781</v>
      </c>
      <c r="G166" s="309"/>
      <c r="H166" s="310" t="s">
        <v>53</v>
      </c>
      <c r="I166" s="310" t="s">
        <v>56</v>
      </c>
      <c r="J166" s="267" t="s">
        <v>782</v>
      </c>
      <c r="K166" s="244"/>
    </row>
    <row r="167" spans="2:11" s="1" customFormat="1" ht="17.25" customHeight="1">
      <c r="B167" s="245"/>
      <c r="C167" s="269" t="s">
        <v>783</v>
      </c>
      <c r="D167" s="269"/>
      <c r="E167" s="269"/>
      <c r="F167" s="270" t="s">
        <v>784</v>
      </c>
      <c r="G167" s="311"/>
      <c r="H167" s="312"/>
      <c r="I167" s="312"/>
      <c r="J167" s="269" t="s">
        <v>785</v>
      </c>
      <c r="K167" s="247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2" t="s">
        <v>789</v>
      </c>
      <c r="D169" s="252"/>
      <c r="E169" s="252"/>
      <c r="F169" s="275" t="s">
        <v>786</v>
      </c>
      <c r="G169" s="252"/>
      <c r="H169" s="252" t="s">
        <v>826</v>
      </c>
      <c r="I169" s="252" t="s">
        <v>788</v>
      </c>
      <c r="J169" s="252">
        <v>120</v>
      </c>
      <c r="K169" s="300"/>
    </row>
    <row r="170" spans="2:11" s="1" customFormat="1" ht="15" customHeight="1">
      <c r="B170" s="277"/>
      <c r="C170" s="252" t="s">
        <v>835</v>
      </c>
      <c r="D170" s="252"/>
      <c r="E170" s="252"/>
      <c r="F170" s="275" t="s">
        <v>786</v>
      </c>
      <c r="G170" s="252"/>
      <c r="H170" s="252" t="s">
        <v>836</v>
      </c>
      <c r="I170" s="252" t="s">
        <v>788</v>
      </c>
      <c r="J170" s="252" t="s">
        <v>837</v>
      </c>
      <c r="K170" s="300"/>
    </row>
    <row r="171" spans="2:11" s="1" customFormat="1" ht="15" customHeight="1">
      <c r="B171" s="277"/>
      <c r="C171" s="252" t="s">
        <v>734</v>
      </c>
      <c r="D171" s="252"/>
      <c r="E171" s="252"/>
      <c r="F171" s="275" t="s">
        <v>786</v>
      </c>
      <c r="G171" s="252"/>
      <c r="H171" s="252" t="s">
        <v>853</v>
      </c>
      <c r="I171" s="252" t="s">
        <v>788</v>
      </c>
      <c r="J171" s="252" t="s">
        <v>837</v>
      </c>
      <c r="K171" s="300"/>
    </row>
    <row r="172" spans="2:11" s="1" customFormat="1" ht="15" customHeight="1">
      <c r="B172" s="277"/>
      <c r="C172" s="252" t="s">
        <v>791</v>
      </c>
      <c r="D172" s="252"/>
      <c r="E172" s="252"/>
      <c r="F172" s="275" t="s">
        <v>792</v>
      </c>
      <c r="G172" s="252"/>
      <c r="H172" s="252" t="s">
        <v>853</v>
      </c>
      <c r="I172" s="252" t="s">
        <v>788</v>
      </c>
      <c r="J172" s="252">
        <v>50</v>
      </c>
      <c r="K172" s="300"/>
    </row>
    <row r="173" spans="2:11" s="1" customFormat="1" ht="15" customHeight="1">
      <c r="B173" s="277"/>
      <c r="C173" s="252" t="s">
        <v>794</v>
      </c>
      <c r="D173" s="252"/>
      <c r="E173" s="252"/>
      <c r="F173" s="275" t="s">
        <v>786</v>
      </c>
      <c r="G173" s="252"/>
      <c r="H173" s="252" t="s">
        <v>853</v>
      </c>
      <c r="I173" s="252" t="s">
        <v>796</v>
      </c>
      <c r="J173" s="252"/>
      <c r="K173" s="300"/>
    </row>
    <row r="174" spans="2:11" s="1" customFormat="1" ht="15" customHeight="1">
      <c r="B174" s="277"/>
      <c r="C174" s="252" t="s">
        <v>805</v>
      </c>
      <c r="D174" s="252"/>
      <c r="E174" s="252"/>
      <c r="F174" s="275" t="s">
        <v>792</v>
      </c>
      <c r="G174" s="252"/>
      <c r="H174" s="252" t="s">
        <v>853</v>
      </c>
      <c r="I174" s="252" t="s">
        <v>788</v>
      </c>
      <c r="J174" s="252">
        <v>50</v>
      </c>
      <c r="K174" s="300"/>
    </row>
    <row r="175" spans="2:11" s="1" customFormat="1" ht="15" customHeight="1">
      <c r="B175" s="277"/>
      <c r="C175" s="252" t="s">
        <v>813</v>
      </c>
      <c r="D175" s="252"/>
      <c r="E175" s="252"/>
      <c r="F175" s="275" t="s">
        <v>792</v>
      </c>
      <c r="G175" s="252"/>
      <c r="H175" s="252" t="s">
        <v>853</v>
      </c>
      <c r="I175" s="252" t="s">
        <v>788</v>
      </c>
      <c r="J175" s="252">
        <v>50</v>
      </c>
      <c r="K175" s="300"/>
    </row>
    <row r="176" spans="2:11" s="1" customFormat="1" ht="15" customHeight="1">
      <c r="B176" s="277"/>
      <c r="C176" s="252" t="s">
        <v>811</v>
      </c>
      <c r="D176" s="252"/>
      <c r="E176" s="252"/>
      <c r="F176" s="275" t="s">
        <v>792</v>
      </c>
      <c r="G176" s="252"/>
      <c r="H176" s="252" t="s">
        <v>853</v>
      </c>
      <c r="I176" s="252" t="s">
        <v>788</v>
      </c>
      <c r="J176" s="252">
        <v>50</v>
      </c>
      <c r="K176" s="300"/>
    </row>
    <row r="177" spans="2:11" s="1" customFormat="1" ht="15" customHeight="1">
      <c r="B177" s="277"/>
      <c r="C177" s="252" t="s">
        <v>102</v>
      </c>
      <c r="D177" s="252"/>
      <c r="E177" s="252"/>
      <c r="F177" s="275" t="s">
        <v>786</v>
      </c>
      <c r="G177" s="252"/>
      <c r="H177" s="252" t="s">
        <v>854</v>
      </c>
      <c r="I177" s="252" t="s">
        <v>855</v>
      </c>
      <c r="J177" s="252"/>
      <c r="K177" s="300"/>
    </row>
    <row r="178" spans="2:11" s="1" customFormat="1" ht="15" customHeight="1">
      <c r="B178" s="277"/>
      <c r="C178" s="252" t="s">
        <v>56</v>
      </c>
      <c r="D178" s="252"/>
      <c r="E178" s="252"/>
      <c r="F178" s="275" t="s">
        <v>786</v>
      </c>
      <c r="G178" s="252"/>
      <c r="H178" s="252" t="s">
        <v>856</v>
      </c>
      <c r="I178" s="252" t="s">
        <v>857</v>
      </c>
      <c r="J178" s="252">
        <v>1</v>
      </c>
      <c r="K178" s="300"/>
    </row>
    <row r="179" spans="2:11" s="1" customFormat="1" ht="15" customHeight="1">
      <c r="B179" s="277"/>
      <c r="C179" s="252" t="s">
        <v>52</v>
      </c>
      <c r="D179" s="252"/>
      <c r="E179" s="252"/>
      <c r="F179" s="275" t="s">
        <v>786</v>
      </c>
      <c r="G179" s="252"/>
      <c r="H179" s="252" t="s">
        <v>858</v>
      </c>
      <c r="I179" s="252" t="s">
        <v>788</v>
      </c>
      <c r="J179" s="252">
        <v>20</v>
      </c>
      <c r="K179" s="300"/>
    </row>
    <row r="180" spans="2:11" s="1" customFormat="1" ht="15" customHeight="1">
      <c r="B180" s="277"/>
      <c r="C180" s="252" t="s">
        <v>53</v>
      </c>
      <c r="D180" s="252"/>
      <c r="E180" s="252"/>
      <c r="F180" s="275" t="s">
        <v>786</v>
      </c>
      <c r="G180" s="252"/>
      <c r="H180" s="252" t="s">
        <v>859</v>
      </c>
      <c r="I180" s="252" t="s">
        <v>788</v>
      </c>
      <c r="J180" s="252">
        <v>255</v>
      </c>
      <c r="K180" s="300"/>
    </row>
    <row r="181" spans="2:11" s="1" customFormat="1" ht="15" customHeight="1">
      <c r="B181" s="277"/>
      <c r="C181" s="252" t="s">
        <v>103</v>
      </c>
      <c r="D181" s="252"/>
      <c r="E181" s="252"/>
      <c r="F181" s="275" t="s">
        <v>786</v>
      </c>
      <c r="G181" s="252"/>
      <c r="H181" s="252" t="s">
        <v>750</v>
      </c>
      <c r="I181" s="252" t="s">
        <v>788</v>
      </c>
      <c r="J181" s="252">
        <v>10</v>
      </c>
      <c r="K181" s="300"/>
    </row>
    <row r="182" spans="2:11" s="1" customFormat="1" ht="15" customHeight="1">
      <c r="B182" s="277"/>
      <c r="C182" s="252" t="s">
        <v>104</v>
      </c>
      <c r="D182" s="252"/>
      <c r="E182" s="252"/>
      <c r="F182" s="275" t="s">
        <v>786</v>
      </c>
      <c r="G182" s="252"/>
      <c r="H182" s="252" t="s">
        <v>860</v>
      </c>
      <c r="I182" s="252" t="s">
        <v>821</v>
      </c>
      <c r="J182" s="252"/>
      <c r="K182" s="300"/>
    </row>
    <row r="183" spans="2:11" s="1" customFormat="1" ht="15" customHeight="1">
      <c r="B183" s="277"/>
      <c r="C183" s="252" t="s">
        <v>861</v>
      </c>
      <c r="D183" s="252"/>
      <c r="E183" s="252"/>
      <c r="F183" s="275" t="s">
        <v>786</v>
      </c>
      <c r="G183" s="252"/>
      <c r="H183" s="252" t="s">
        <v>862</v>
      </c>
      <c r="I183" s="252" t="s">
        <v>821</v>
      </c>
      <c r="J183" s="252"/>
      <c r="K183" s="300"/>
    </row>
    <row r="184" spans="2:11" s="1" customFormat="1" ht="15" customHeight="1">
      <c r="B184" s="277"/>
      <c r="C184" s="252" t="s">
        <v>850</v>
      </c>
      <c r="D184" s="252"/>
      <c r="E184" s="252"/>
      <c r="F184" s="275" t="s">
        <v>786</v>
      </c>
      <c r="G184" s="252"/>
      <c r="H184" s="252" t="s">
        <v>863</v>
      </c>
      <c r="I184" s="252" t="s">
        <v>821</v>
      </c>
      <c r="J184" s="252"/>
      <c r="K184" s="300"/>
    </row>
    <row r="185" spans="2:11" s="1" customFormat="1" ht="15" customHeight="1">
      <c r="B185" s="277"/>
      <c r="C185" s="252" t="s">
        <v>106</v>
      </c>
      <c r="D185" s="252"/>
      <c r="E185" s="252"/>
      <c r="F185" s="275" t="s">
        <v>792</v>
      </c>
      <c r="G185" s="252"/>
      <c r="H185" s="252" t="s">
        <v>864</v>
      </c>
      <c r="I185" s="252" t="s">
        <v>788</v>
      </c>
      <c r="J185" s="252">
        <v>50</v>
      </c>
      <c r="K185" s="300"/>
    </row>
    <row r="186" spans="2:11" s="1" customFormat="1" ht="15" customHeight="1">
      <c r="B186" s="277"/>
      <c r="C186" s="252" t="s">
        <v>865</v>
      </c>
      <c r="D186" s="252"/>
      <c r="E186" s="252"/>
      <c r="F186" s="275" t="s">
        <v>792</v>
      </c>
      <c r="G186" s="252"/>
      <c r="H186" s="252" t="s">
        <v>866</v>
      </c>
      <c r="I186" s="252" t="s">
        <v>867</v>
      </c>
      <c r="J186" s="252"/>
      <c r="K186" s="300"/>
    </row>
    <row r="187" spans="2:11" s="1" customFormat="1" ht="15" customHeight="1">
      <c r="B187" s="277"/>
      <c r="C187" s="252" t="s">
        <v>868</v>
      </c>
      <c r="D187" s="252"/>
      <c r="E187" s="252"/>
      <c r="F187" s="275" t="s">
        <v>792</v>
      </c>
      <c r="G187" s="252"/>
      <c r="H187" s="252" t="s">
        <v>869</v>
      </c>
      <c r="I187" s="252" t="s">
        <v>867</v>
      </c>
      <c r="J187" s="252"/>
      <c r="K187" s="300"/>
    </row>
    <row r="188" spans="2:11" s="1" customFormat="1" ht="15" customHeight="1">
      <c r="B188" s="277"/>
      <c r="C188" s="252" t="s">
        <v>870</v>
      </c>
      <c r="D188" s="252"/>
      <c r="E188" s="252"/>
      <c r="F188" s="275" t="s">
        <v>792</v>
      </c>
      <c r="G188" s="252"/>
      <c r="H188" s="252" t="s">
        <v>871</v>
      </c>
      <c r="I188" s="252" t="s">
        <v>867</v>
      </c>
      <c r="J188" s="252"/>
      <c r="K188" s="300"/>
    </row>
    <row r="189" spans="2:11" s="1" customFormat="1" ht="15" customHeight="1">
      <c r="B189" s="277"/>
      <c r="C189" s="313" t="s">
        <v>872</v>
      </c>
      <c r="D189" s="252"/>
      <c r="E189" s="252"/>
      <c r="F189" s="275" t="s">
        <v>792</v>
      </c>
      <c r="G189" s="252"/>
      <c r="H189" s="252" t="s">
        <v>873</v>
      </c>
      <c r="I189" s="252" t="s">
        <v>874</v>
      </c>
      <c r="J189" s="314" t="s">
        <v>875</v>
      </c>
      <c r="K189" s="300"/>
    </row>
    <row r="190" spans="2:11" s="1" customFormat="1" ht="15" customHeight="1">
      <c r="B190" s="277"/>
      <c r="C190" s="313" t="s">
        <v>41</v>
      </c>
      <c r="D190" s="252"/>
      <c r="E190" s="252"/>
      <c r="F190" s="275" t="s">
        <v>786</v>
      </c>
      <c r="G190" s="252"/>
      <c r="H190" s="249" t="s">
        <v>876</v>
      </c>
      <c r="I190" s="252" t="s">
        <v>877</v>
      </c>
      <c r="J190" s="252"/>
      <c r="K190" s="300"/>
    </row>
    <row r="191" spans="2:11" s="1" customFormat="1" ht="15" customHeight="1">
      <c r="B191" s="277"/>
      <c r="C191" s="313" t="s">
        <v>878</v>
      </c>
      <c r="D191" s="252"/>
      <c r="E191" s="252"/>
      <c r="F191" s="275" t="s">
        <v>786</v>
      </c>
      <c r="G191" s="252"/>
      <c r="H191" s="252" t="s">
        <v>879</v>
      </c>
      <c r="I191" s="252" t="s">
        <v>821</v>
      </c>
      <c r="J191" s="252"/>
      <c r="K191" s="300"/>
    </row>
    <row r="192" spans="2:11" s="1" customFormat="1" ht="15" customHeight="1">
      <c r="B192" s="277"/>
      <c r="C192" s="313" t="s">
        <v>880</v>
      </c>
      <c r="D192" s="252"/>
      <c r="E192" s="252"/>
      <c r="F192" s="275" t="s">
        <v>786</v>
      </c>
      <c r="G192" s="252"/>
      <c r="H192" s="252" t="s">
        <v>881</v>
      </c>
      <c r="I192" s="252" t="s">
        <v>821</v>
      </c>
      <c r="J192" s="252"/>
      <c r="K192" s="300"/>
    </row>
    <row r="193" spans="2:11" s="1" customFormat="1" ht="15" customHeight="1">
      <c r="B193" s="277"/>
      <c r="C193" s="313" t="s">
        <v>882</v>
      </c>
      <c r="D193" s="252"/>
      <c r="E193" s="252"/>
      <c r="F193" s="275" t="s">
        <v>792</v>
      </c>
      <c r="G193" s="252"/>
      <c r="H193" s="252" t="s">
        <v>883</v>
      </c>
      <c r="I193" s="252" t="s">
        <v>821</v>
      </c>
      <c r="J193" s="252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884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6" t="s">
        <v>885</v>
      </c>
      <c r="D200" s="316"/>
      <c r="E200" s="316"/>
      <c r="F200" s="316" t="s">
        <v>886</v>
      </c>
      <c r="G200" s="317"/>
      <c r="H200" s="316" t="s">
        <v>887</v>
      </c>
      <c r="I200" s="316"/>
      <c r="J200" s="316"/>
      <c r="K200" s="244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2" t="s">
        <v>877</v>
      </c>
      <c r="D202" s="252"/>
      <c r="E202" s="252"/>
      <c r="F202" s="275" t="s">
        <v>42</v>
      </c>
      <c r="G202" s="252"/>
      <c r="H202" s="252" t="s">
        <v>888</v>
      </c>
      <c r="I202" s="252"/>
      <c r="J202" s="252"/>
      <c r="K202" s="300"/>
    </row>
    <row r="203" spans="2:11" s="1" customFormat="1" ht="15" customHeight="1">
      <c r="B203" s="277"/>
      <c r="C203" s="252"/>
      <c r="D203" s="252"/>
      <c r="E203" s="252"/>
      <c r="F203" s="275" t="s">
        <v>43</v>
      </c>
      <c r="G203" s="252"/>
      <c r="H203" s="252" t="s">
        <v>889</v>
      </c>
      <c r="I203" s="252"/>
      <c r="J203" s="252"/>
      <c r="K203" s="300"/>
    </row>
    <row r="204" spans="2:11" s="1" customFormat="1" ht="15" customHeight="1">
      <c r="B204" s="277"/>
      <c r="C204" s="252"/>
      <c r="D204" s="252"/>
      <c r="E204" s="252"/>
      <c r="F204" s="275" t="s">
        <v>46</v>
      </c>
      <c r="G204" s="252"/>
      <c r="H204" s="252" t="s">
        <v>890</v>
      </c>
      <c r="I204" s="252"/>
      <c r="J204" s="252"/>
      <c r="K204" s="300"/>
    </row>
    <row r="205" spans="2:11" s="1" customFormat="1" ht="15" customHeight="1">
      <c r="B205" s="277"/>
      <c r="C205" s="252"/>
      <c r="D205" s="252"/>
      <c r="E205" s="252"/>
      <c r="F205" s="275" t="s">
        <v>44</v>
      </c>
      <c r="G205" s="252"/>
      <c r="H205" s="252" t="s">
        <v>891</v>
      </c>
      <c r="I205" s="252"/>
      <c r="J205" s="252"/>
      <c r="K205" s="300"/>
    </row>
    <row r="206" spans="2:11" s="1" customFormat="1" ht="15" customHeight="1">
      <c r="B206" s="277"/>
      <c r="C206" s="252"/>
      <c r="D206" s="252"/>
      <c r="E206" s="252"/>
      <c r="F206" s="275" t="s">
        <v>45</v>
      </c>
      <c r="G206" s="252"/>
      <c r="H206" s="252" t="s">
        <v>892</v>
      </c>
      <c r="I206" s="252"/>
      <c r="J206" s="252"/>
      <c r="K206" s="300"/>
    </row>
    <row r="207" spans="2:11" s="1" customFormat="1" ht="15" customHeight="1">
      <c r="B207" s="277"/>
      <c r="C207" s="252"/>
      <c r="D207" s="252"/>
      <c r="E207" s="252"/>
      <c r="F207" s="275"/>
      <c r="G207" s="252"/>
      <c r="H207" s="252"/>
      <c r="I207" s="252"/>
      <c r="J207" s="252"/>
      <c r="K207" s="300"/>
    </row>
    <row r="208" spans="2:11" s="1" customFormat="1" ht="15" customHeight="1">
      <c r="B208" s="277"/>
      <c r="C208" s="252" t="s">
        <v>833</v>
      </c>
      <c r="D208" s="252"/>
      <c r="E208" s="252"/>
      <c r="F208" s="275" t="s">
        <v>78</v>
      </c>
      <c r="G208" s="252"/>
      <c r="H208" s="252" t="s">
        <v>893</v>
      </c>
      <c r="I208" s="252"/>
      <c r="J208" s="252"/>
      <c r="K208" s="300"/>
    </row>
    <row r="209" spans="2:11" s="1" customFormat="1" ht="15" customHeight="1">
      <c r="B209" s="277"/>
      <c r="C209" s="252"/>
      <c r="D209" s="252"/>
      <c r="E209" s="252"/>
      <c r="F209" s="275" t="s">
        <v>728</v>
      </c>
      <c r="G209" s="252"/>
      <c r="H209" s="252" t="s">
        <v>729</v>
      </c>
      <c r="I209" s="252"/>
      <c r="J209" s="252"/>
      <c r="K209" s="300"/>
    </row>
    <row r="210" spans="2:11" s="1" customFormat="1" ht="15" customHeight="1">
      <c r="B210" s="277"/>
      <c r="C210" s="252"/>
      <c r="D210" s="252"/>
      <c r="E210" s="252"/>
      <c r="F210" s="275" t="s">
        <v>726</v>
      </c>
      <c r="G210" s="252"/>
      <c r="H210" s="252" t="s">
        <v>894</v>
      </c>
      <c r="I210" s="252"/>
      <c r="J210" s="252"/>
      <c r="K210" s="300"/>
    </row>
    <row r="211" spans="2:11" s="1" customFormat="1" ht="15" customHeight="1">
      <c r="B211" s="318"/>
      <c r="C211" s="252"/>
      <c r="D211" s="252"/>
      <c r="E211" s="252"/>
      <c r="F211" s="275" t="s">
        <v>730</v>
      </c>
      <c r="G211" s="313"/>
      <c r="H211" s="304" t="s">
        <v>731</v>
      </c>
      <c r="I211" s="304"/>
      <c r="J211" s="304"/>
      <c r="K211" s="319"/>
    </row>
    <row r="212" spans="2:11" s="1" customFormat="1" ht="15" customHeight="1">
      <c r="B212" s="318"/>
      <c r="C212" s="252"/>
      <c r="D212" s="252"/>
      <c r="E212" s="252"/>
      <c r="F212" s="275" t="s">
        <v>732</v>
      </c>
      <c r="G212" s="313"/>
      <c r="H212" s="304" t="s">
        <v>895</v>
      </c>
      <c r="I212" s="304"/>
      <c r="J212" s="304"/>
      <c r="K212" s="319"/>
    </row>
    <row r="213" spans="2:11" s="1" customFormat="1" ht="15" customHeight="1">
      <c r="B213" s="318"/>
      <c r="C213" s="252"/>
      <c r="D213" s="252"/>
      <c r="E213" s="252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2" t="s">
        <v>857</v>
      </c>
      <c r="D214" s="252"/>
      <c r="E214" s="252"/>
      <c r="F214" s="275">
        <v>1</v>
      </c>
      <c r="G214" s="313"/>
      <c r="H214" s="304" t="s">
        <v>896</v>
      </c>
      <c r="I214" s="304"/>
      <c r="J214" s="304"/>
      <c r="K214" s="319"/>
    </row>
    <row r="215" spans="2:11" s="1" customFormat="1" ht="15" customHeight="1">
      <c r="B215" s="318"/>
      <c r="C215" s="252"/>
      <c r="D215" s="252"/>
      <c r="E215" s="252"/>
      <c r="F215" s="275">
        <v>2</v>
      </c>
      <c r="G215" s="313"/>
      <c r="H215" s="304" t="s">
        <v>897</v>
      </c>
      <c r="I215" s="304"/>
      <c r="J215" s="304"/>
      <c r="K215" s="319"/>
    </row>
    <row r="216" spans="2:11" s="1" customFormat="1" ht="15" customHeight="1">
      <c r="B216" s="318"/>
      <c r="C216" s="252"/>
      <c r="D216" s="252"/>
      <c r="E216" s="252"/>
      <c r="F216" s="275">
        <v>3</v>
      </c>
      <c r="G216" s="313"/>
      <c r="H216" s="304" t="s">
        <v>898</v>
      </c>
      <c r="I216" s="304"/>
      <c r="J216" s="304"/>
      <c r="K216" s="319"/>
    </row>
    <row r="217" spans="2:11" s="1" customFormat="1" ht="15" customHeight="1">
      <c r="B217" s="318"/>
      <c r="C217" s="252"/>
      <c r="D217" s="252"/>
      <c r="E217" s="252"/>
      <c r="F217" s="275">
        <v>4</v>
      </c>
      <c r="G217" s="313"/>
      <c r="H217" s="304" t="s">
        <v>899</v>
      </c>
      <c r="I217" s="304"/>
      <c r="J217" s="304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</dc:creator>
  <cp:keywords/>
  <dc:description/>
  <cp:lastModifiedBy>LENKA\lenka</cp:lastModifiedBy>
  <dcterms:created xsi:type="dcterms:W3CDTF">2021-03-23T12:46:14Z</dcterms:created>
  <dcterms:modified xsi:type="dcterms:W3CDTF">2021-03-23T12:46:17Z</dcterms:modified>
  <cp:category/>
  <cp:version/>
  <cp:contentType/>
  <cp:contentStatus/>
</cp:coreProperties>
</file>