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Demontáž stožárů VO" sheetId="2" r:id="rId2"/>
    <sheet name="SO02 - Montáž stožárů VO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'SO01 - Demontáž stožárů VO'!$C$84:$K$106</definedName>
    <definedName name="_xlnm.Print_Area" localSheetId="1">'SO01 - Demontáž stožárů VO'!$C$4:$J$39,'SO01 - Demontáž stožárů VO'!$C$45:$J$66,'SO01 - Demontáž stožárů VO'!$C$72:$K$106</definedName>
    <definedName name="_xlnm.Print_Titles" localSheetId="1">'SO01 - Demontáž stožárů VO'!$84:$84</definedName>
    <definedName name="_xlnm._FilterDatabase" localSheetId="2" hidden="1">'SO02 - Montáž stožárů VO'!$C$90:$K$182</definedName>
    <definedName name="_xlnm.Print_Area" localSheetId="2">'SO02 - Montáž stožárů VO'!$C$4:$J$39,'SO02 - Montáž stožárů VO'!$C$45:$J$72,'SO02 - Montáž stožárů VO'!$C$78:$K$182</definedName>
    <definedName name="_xlnm.Print_Titles" localSheetId="2">'SO02 - Montáž stožárů VO'!$90:$90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T172"/>
  <c r="R173"/>
  <c r="R172"/>
  <c r="P173"/>
  <c r="P172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F85"/>
  <c r="E83"/>
  <c r="F52"/>
  <c r="E50"/>
  <c r="J24"/>
  <c r="E24"/>
  <c r="J88"/>
  <c r="J23"/>
  <c r="J21"/>
  <c r="E21"/>
  <c r="J87"/>
  <c r="J20"/>
  <c r="J18"/>
  <c r="E18"/>
  <c r="F88"/>
  <c r="J17"/>
  <c r="J15"/>
  <c r="E15"/>
  <c r="F87"/>
  <c r="J14"/>
  <c r="J12"/>
  <c r="J52"/>
  <c r="E7"/>
  <c r="E81"/>
  <c i="2" r="J37"/>
  <c r="J36"/>
  <c i="1" r="AY55"/>
  <c i="2" r="J35"/>
  <c i="1" r="AX55"/>
  <c i="2"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79"/>
  <c r="E77"/>
  <c r="F52"/>
  <c r="E50"/>
  <c r="J24"/>
  <c r="E24"/>
  <c r="J55"/>
  <c r="J23"/>
  <c r="J21"/>
  <c r="E21"/>
  <c r="J81"/>
  <c r="J20"/>
  <c r="J18"/>
  <c r="E18"/>
  <c r="F82"/>
  <c r="J17"/>
  <c r="J15"/>
  <c r="E15"/>
  <c r="F54"/>
  <c r="J14"/>
  <c r="J12"/>
  <c r="J52"/>
  <c r="E7"/>
  <c r="E48"/>
  <c i="1" r="L50"/>
  <c r="AM50"/>
  <c r="AM49"/>
  <c r="L49"/>
  <c r="AM47"/>
  <c r="L47"/>
  <c r="L45"/>
  <c r="L44"/>
  <c i="3" r="J142"/>
  <c i="2" r="J88"/>
  <c i="3" r="BK118"/>
  <c r="BK131"/>
  <c r="J102"/>
  <c r="J182"/>
  <c r="J106"/>
  <c r="J144"/>
  <c r="BK175"/>
  <c r="BK146"/>
  <c r="J126"/>
  <c r="BK177"/>
  <c r="BK128"/>
  <c i="2" r="BK106"/>
  <c r="BK90"/>
  <c i="3" r="BK152"/>
  <c i="2" r="BK105"/>
  <c i="3" r="BK142"/>
  <c r="J103"/>
  <c r="BK168"/>
  <c r="BK117"/>
  <c r="J129"/>
  <c r="BK94"/>
  <c i="2" r="J96"/>
  <c i="3" r="BK158"/>
  <c r="BK134"/>
  <c r="J134"/>
  <c r="J132"/>
  <c r="J149"/>
  <c r="J125"/>
  <c r="J110"/>
  <c r="BK179"/>
  <c i="2" r="J105"/>
  <c i="3" r="BK173"/>
  <c r="J167"/>
  <c r="BK103"/>
  <c i="2" r="BK103"/>
  <c i="3" r="J104"/>
  <c i="2" r="J89"/>
  <c i="3" r="J175"/>
  <c r="J127"/>
  <c r="J152"/>
  <c i="2" r="BK95"/>
  <c i="3" r="J180"/>
  <c r="J155"/>
  <c r="J171"/>
  <c r="J160"/>
  <c r="BK138"/>
  <c r="BK96"/>
  <c r="J111"/>
  <c r="J107"/>
  <c r="J121"/>
  <c r="BK105"/>
  <c r="J131"/>
  <c r="BK155"/>
  <c r="BK120"/>
  <c i="2" r="BK102"/>
  <c i="3" r="J115"/>
  <c r="J120"/>
  <c i="2" r="J106"/>
  <c i="1" r="AS54"/>
  <c i="3" r="J109"/>
  <c r="BK164"/>
  <c r="BK123"/>
  <c r="BK109"/>
  <c r="BK153"/>
  <c r="J119"/>
  <c i="2" r="J101"/>
  <c r="BK89"/>
  <c i="3" r="BK147"/>
  <c i="2" r="J103"/>
  <c i="3" r="BK111"/>
  <c r="BK104"/>
  <c r="BK116"/>
  <c r="BK182"/>
  <c r="BK126"/>
  <c r="BK180"/>
  <c r="BK114"/>
  <c i="2" r="J102"/>
  <c i="3" r="J153"/>
  <c r="J101"/>
  <c r="J158"/>
  <c r="J108"/>
  <c r="BK178"/>
  <c r="J124"/>
  <c r="BK166"/>
  <c r="BK121"/>
  <c r="J138"/>
  <c r="J176"/>
  <c r="J164"/>
  <c r="BK124"/>
  <c r="BK167"/>
  <c r="BK140"/>
  <c i="2" r="BK94"/>
  <c i="3" r="J112"/>
  <c r="J166"/>
  <c r="BK125"/>
  <c r="BK176"/>
  <c r="BK106"/>
  <c r="J118"/>
  <c r="J113"/>
  <c i="2" r="J93"/>
  <c i="3" r="BK149"/>
  <c r="BK107"/>
  <c r="BK127"/>
  <c r="BK156"/>
  <c r="J178"/>
  <c r="J116"/>
  <c r="J94"/>
  <c i="2" r="BK93"/>
  <c i="3" r="BK101"/>
  <c r="J162"/>
  <c r="BK112"/>
  <c r="BK171"/>
  <c i="2" r="J95"/>
  <c i="3" r="J147"/>
  <c r="BK95"/>
  <c r="J179"/>
  <c i="2" r="BK96"/>
  <c i="3" r="BK136"/>
  <c r="J95"/>
  <c i="2" r="J94"/>
  <c i="3" r="J173"/>
  <c r="BK119"/>
  <c r="J123"/>
  <c r="J117"/>
  <c r="BK162"/>
  <c r="BK108"/>
  <c i="2" r="J90"/>
  <c i="3" r="BK132"/>
  <c r="J96"/>
  <c i="2" r="BK101"/>
  <c i="3" r="BK154"/>
  <c r="BK129"/>
  <c r="BK160"/>
  <c r="J122"/>
  <c r="J154"/>
  <c r="J146"/>
  <c r="J128"/>
  <c r="J114"/>
  <c r="BK144"/>
  <c r="BK102"/>
  <c i="2" r="J97"/>
  <c i="3" r="J168"/>
  <c r="BK113"/>
  <c r="BK151"/>
  <c r="J100"/>
  <c r="BK122"/>
  <c r="J140"/>
  <c r="BK110"/>
  <c r="BK115"/>
  <c i="2" r="BK97"/>
  <c i="3" r="J156"/>
  <c r="J177"/>
  <c r="J151"/>
  <c r="BK100"/>
  <c r="J136"/>
  <c i="2" r="BK88"/>
  <c i="3" r="J105"/>
  <c i="2" l="1" r="BK87"/>
  <c r="J87"/>
  <c r="J61"/>
  <c r="BK100"/>
  <c r="J100"/>
  <c r="J65"/>
  <c i="3" r="BK130"/>
  <c r="J130"/>
  <c r="J64"/>
  <c i="2" r="T87"/>
  <c r="T86"/>
  <c r="BK92"/>
  <c r="BK91"/>
  <c r="J91"/>
  <c r="J62"/>
  <c r="R92"/>
  <c r="R91"/>
  <c r="T100"/>
  <c r="T99"/>
  <c i="3" r="T130"/>
  <c i="2" r="P87"/>
  <c r="P86"/>
  <c r="T92"/>
  <c r="T91"/>
  <c i="3" r="R135"/>
  <c r="R133"/>
  <c r="T99"/>
  <c r="T98"/>
  <c r="BK93"/>
  <c r="BK92"/>
  <c r="J92"/>
  <c r="J60"/>
  <c r="T135"/>
  <c r="T133"/>
  <c r="T93"/>
  <c r="T92"/>
  <c r="R130"/>
  <c r="P99"/>
  <c r="P135"/>
  <c r="P133"/>
  <c r="BK99"/>
  <c r="BK98"/>
  <c r="J98"/>
  <c r="J62"/>
  <c r="R93"/>
  <c r="R92"/>
  <c r="BK174"/>
  <c r="J174"/>
  <c r="J70"/>
  <c r="P93"/>
  <c r="P92"/>
  <c r="R174"/>
  <c r="R169"/>
  <c r="P174"/>
  <c r="P169"/>
  <c i="2" r="P100"/>
  <c r="P99"/>
  <c i="3" r="T174"/>
  <c r="T169"/>
  <c r="R99"/>
  <c r="R98"/>
  <c i="2" r="R87"/>
  <c r="R86"/>
  <c r="P92"/>
  <c r="P91"/>
  <c r="R100"/>
  <c r="R99"/>
  <c i="3" r="P130"/>
  <c r="BK135"/>
  <c r="J135"/>
  <c r="J66"/>
  <c i="2" r="E75"/>
  <c i="3" r="BE100"/>
  <c r="BE113"/>
  <c r="BE171"/>
  <c r="BE173"/>
  <c r="BE101"/>
  <c r="BE104"/>
  <c r="BE152"/>
  <c i="2" r="J54"/>
  <c r="J79"/>
  <c r="J82"/>
  <c r="BE88"/>
  <c r="BE90"/>
  <c r="BE97"/>
  <c r="BE102"/>
  <c r="BE106"/>
  <c i="3" r="J55"/>
  <c r="BE94"/>
  <c r="BE117"/>
  <c r="BE132"/>
  <c r="BE164"/>
  <c r="BE166"/>
  <c i="2" r="BE93"/>
  <c r="BE94"/>
  <c r="BE105"/>
  <c i="3" r="F55"/>
  <c r="BE105"/>
  <c r="BE108"/>
  <c r="BE114"/>
  <c r="BE116"/>
  <c r="BE120"/>
  <c r="BE121"/>
  <c r="BE126"/>
  <c r="BE175"/>
  <c i="2" r="F55"/>
  <c i="3" r="J54"/>
  <c r="J85"/>
  <c r="BE112"/>
  <c r="BE118"/>
  <c r="BE127"/>
  <c r="BE147"/>
  <c r="BE151"/>
  <c r="BE177"/>
  <c r="BE180"/>
  <c r="BK170"/>
  <c r="BE129"/>
  <c r="E48"/>
  <c r="F54"/>
  <c r="BE106"/>
  <c r="BE107"/>
  <c r="BE110"/>
  <c r="BE123"/>
  <c r="BE131"/>
  <c r="BE142"/>
  <c r="BE144"/>
  <c r="BE162"/>
  <c r="BE134"/>
  <c r="BK172"/>
  <c r="J172"/>
  <c r="J69"/>
  <c r="BE115"/>
  <c r="BE122"/>
  <c r="BE138"/>
  <c r="BE124"/>
  <c r="BE140"/>
  <c r="BE154"/>
  <c r="BE111"/>
  <c r="BE182"/>
  <c r="BE136"/>
  <c r="BE146"/>
  <c r="BE153"/>
  <c r="BE155"/>
  <c r="BE160"/>
  <c i="2" r="F81"/>
  <c r="BE89"/>
  <c i="3" r="BE128"/>
  <c r="BK181"/>
  <c r="J181"/>
  <c r="J71"/>
  <c r="BE102"/>
  <c r="BE103"/>
  <c r="BE167"/>
  <c r="BE168"/>
  <c r="BE176"/>
  <c r="BE178"/>
  <c r="BE158"/>
  <c i="2" r="BE95"/>
  <c r="BE96"/>
  <c r="BE101"/>
  <c r="BE103"/>
  <c i="3" r="BE95"/>
  <c r="BE96"/>
  <c r="BE109"/>
  <c r="BE125"/>
  <c r="BE149"/>
  <c r="BE156"/>
  <c r="BE119"/>
  <c r="BE179"/>
  <c r="F34"/>
  <c i="1" r="BA56"/>
  <c i="3" r="F36"/>
  <c i="1" r="BC56"/>
  <c i="3" r="J34"/>
  <c i="1" r="AW56"/>
  <c i="2" r="F35"/>
  <c i="1" r="BB55"/>
  <c i="2" r="F34"/>
  <c i="1" r="BA55"/>
  <c i="2" r="J34"/>
  <c i="1" r="AW55"/>
  <c i="3" r="F37"/>
  <c i="1" r="BD56"/>
  <c i="2" r="F36"/>
  <c i="1" r="BC55"/>
  <c i="2" r="F37"/>
  <c i="1" r="BD55"/>
  <c i="3" r="F35"/>
  <c i="1" r="BB56"/>
  <c i="3" l="1" r="P98"/>
  <c i="2" r="T85"/>
  <c i="3" r="BK169"/>
  <c r="J169"/>
  <c r="J67"/>
  <c i="2" r="R85"/>
  <c i="3" r="P91"/>
  <c i="1" r="AU56"/>
  <c i="3" r="R91"/>
  <c r="T91"/>
  <c i="2" r="P85"/>
  <c i="1" r="AU55"/>
  <c i="3" r="BK133"/>
  <c r="J133"/>
  <c r="J65"/>
  <c i="2" r="BK86"/>
  <c r="J86"/>
  <c r="J60"/>
  <c r="J92"/>
  <c r="J63"/>
  <c r="BK99"/>
  <c r="J99"/>
  <c r="J64"/>
  <c i="3" r="J170"/>
  <c r="J68"/>
  <c r="J93"/>
  <c r="J61"/>
  <c r="J99"/>
  <c r="J63"/>
  <c r="BK91"/>
  <c r="J91"/>
  <c r="J59"/>
  <c r="F33"/>
  <c i="1" r="AZ56"/>
  <c i="2" r="F33"/>
  <c i="1" r="AZ55"/>
  <c i="2" r="J33"/>
  <c i="1" r="AV55"/>
  <c r="AT55"/>
  <c r="BD54"/>
  <c r="W33"/>
  <c r="BB54"/>
  <c r="W31"/>
  <c r="BC54"/>
  <c r="AY54"/>
  <c r="BA54"/>
  <c r="W30"/>
  <c i="3" r="J33"/>
  <c i="1" r="AV56"/>
  <c r="AT56"/>
  <c i="2" l="1" r="BK85"/>
  <c r="J85"/>
  <c r="J59"/>
  <c i="1" r="AZ54"/>
  <c r="W29"/>
  <c r="AX54"/>
  <c r="W32"/>
  <c i="3" r="J30"/>
  <c i="1" r="AG56"/>
  <c r="AN56"/>
  <c r="AW54"/>
  <c r="AK30"/>
  <c r="AU54"/>
  <c i="3" l="1" r="J39"/>
  <c i="2" r="J30"/>
  <c i="1" r="AG55"/>
  <c r="AN55"/>
  <c r="AV54"/>
  <c r="AK29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<sst xmlns="http://schemas.openxmlformats.org/spreadsheetml/2006/main">
  <si>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</si>
  <si>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</si>
  <si>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</si>
  <si>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</si>
  <si>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</si>
  <si>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{7ef404ce-91cb-4788-9a78-0d2e03e49608}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</si>
  <si>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</si>
  <si>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</si>
  <si>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</si>
  <si>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</si>
  <si>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</si>
  <si>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</si>
  <si>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</si>
  <si>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</si>
  <si>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181420H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</si>
  <si>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</si>
  <si>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</si>
  <si>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Veřejné osvětlení na ul. Štefánikova u ČSOB v Novém Jičíně</t>
  </si>
  <si>
    <t>KSO:</t>
  </si>
  <si>
    <t/>
  </si>
  <si>
    <t>CC-CZ:</t>
  </si>
  <si>
    <t>Místo:</t>
  </si>
  <si>
    <t xml:space="preserve"> </t>
  </si>
  <si>
    <t>Datum:</t>
  </si>
  <si>
    <t>22. 5. 2020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</si>
  <si>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</si>
  <si>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</si>
  <si>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</si>
  <si>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</si>
  <si>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</si>
  <si>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</si>
  <si>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</si>
  <si>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</si>
  <si>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</si>
  <si>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</si>
  <si>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</si>
  <si>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</si>
  <si>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</si>
  <si>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</si>
  <si>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</si>
  <si>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</si>
  <si>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</si>
  <si>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</si>
  <si>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</si>
  <si>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</si>
  <si>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</si>
  <si>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</si>
  <si>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</si>
  <si>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</si>
  <si>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</si>
  <si>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</si>
  <si>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</si>
  <si>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</si>
  <si>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</si>
  <si>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</si>
  <si>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</si>
  <si>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</si>
  <si>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</si>
  <si>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</si>
  <si>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</si>
  <si>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</si>
  <si>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</si>
  <si>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</si>
  <si>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</si>
  <si>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</si>
  <si>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</si>
  <si>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</si>
  <si>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</si>
  <si>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</si>
  <si>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</si>
  <si>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</si>
  <si>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</si>
  <si>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</si>
  <si>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</si>
  <si>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</si>
  <si>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Demontáž stožárů VO</t>
  </si>
  <si>
    <t>STA</t>
  </si>
  <si>
    <t>1</t>
  </si>
  <si>
    <t>{468e109a-d19c-4c96-99dd-18a4d08cef0e}</t>
  </si>
  <si>
    <t>2</t>
  </si>
  <si>
    <t>SO02</t>
  </si>
  <si>
    <t>Montáž stožárů VO</t>
  </si>
  <si>
    <t>{74a304ea-c243-46f7-be13-7ce31455aafb}</t>
  </si>
  <si>
    <t>KRYCÍ LIST SOUPISU PRACÍ</t>
  </si>
  <si>
    <t>Objekt:</t>
  </si>
  <si>
    <t>SO01 - Demontáž stožárů VO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</si>
  <si>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</si>
  <si>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</si>
  <si>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</si>
  <si>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</si>
  <si>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</si>
  <si>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</si>
  <si>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</si>
  <si>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</si>
  <si>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</si>
  <si>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</si>
  <si>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</si>
  <si>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</si>
  <si>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</si>
  <si>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</si>
  <si>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</si>
  <si>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</si>
  <si>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</si>
  <si>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</si>
  <si>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</si>
  <si>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</si>
  <si>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</si>
  <si>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</si>
  <si>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</si>
  <si>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</si>
  <si>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</si>
  <si>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</si>
  <si>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</si>
  <si>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</si>
  <si>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12</t>
  </si>
  <si>
    <t>K</t>
  </si>
  <si>
    <t>1566</t>
  </si>
  <si>
    <t>Likvidace betonu, naložení, odvoz, skladka</t>
  </si>
  <si>
    <t>m3</t>
  </si>
  <si>
    <t>4</t>
  </si>
  <si>
    <t>1382969326</t>
  </si>
  <si>
    <t>13</t>
  </si>
  <si>
    <t>886445</t>
  </si>
  <si>
    <t>Odvoz a likvidace stožárů VO</t>
  </si>
  <si>
    <t>ks</t>
  </si>
  <si>
    <t>1713209944</t>
  </si>
  <si>
    <t>7</t>
  </si>
  <si>
    <t>961044111</t>
  </si>
  <si>
    <t>Bourání základů z betonu prostého</t>
  </si>
  <si>
    <t>CS ÚRS 2020 01</t>
  </si>
  <si>
    <t>231936216</t>
  </si>
  <si>
    <t>PSV</t>
  </si>
  <si>
    <t>Práce a dodávky PSV</t>
  </si>
  <si>
    <t>741</t>
  </si>
  <si>
    <t>Elektroinstalace - silnoproud</t>
  </si>
  <si>
    <t>10</t>
  </si>
  <si>
    <t>741122211</t>
  </si>
  <si>
    <t>Demontáž kabelů měděných bez ukončení uložených volně nebo v liště plných kulatých (CYKY) počtu a průřezu žil 3x1,5 až 6 mm2</t>
  </si>
  <si>
    <t>m</t>
  </si>
  <si>
    <t>16</t>
  </si>
  <si>
    <t>-1946641109</t>
  </si>
  <si>
    <t>11</t>
  </si>
  <si>
    <t>741123226</t>
  </si>
  <si>
    <t>Demontáž kabelů hliníkových bez ukončení uložených volně plných nebo laněných kulatých (AYKY) počtu a průřezu žil 4x35 až 50 mm2</t>
  </si>
  <si>
    <t>1567749713</t>
  </si>
  <si>
    <t>741373002</t>
  </si>
  <si>
    <t>Demontáž svítidel výbojkových se zapojením vodičů průmyslových nebo venkovních na výložník</t>
  </si>
  <si>
    <t>kus</t>
  </si>
  <si>
    <t>-1672141793</t>
  </si>
  <si>
    <t>8</t>
  </si>
  <si>
    <t>741410021</t>
  </si>
  <si>
    <t>Demontáž uzemňovacího vedení s odpojením pomocí svorek v zemi pásku průřezu do 120 mm2 v městské zástavbě</t>
  </si>
  <si>
    <t>751875821</t>
  </si>
  <si>
    <t>741420022</t>
  </si>
  <si>
    <t>Demontáž hromosvodného vedení svorek se 3 a více šrouby</t>
  </si>
  <si>
    <t>751148048</t>
  </si>
  <si>
    <t>PSC</t>
  </si>
  <si>
    <t xml:space="preserve">Poznámka k souboru cen:_x000d_
1. Svodovými dráty se rozumí i jímací vedení na střeše._x000d_
</t>
  </si>
  <si>
    <t>M</t>
  </si>
  <si>
    <t>Práce a dodávky M</t>
  </si>
  <si>
    <t>3</t>
  </si>
  <si>
    <t>21-M</t>
  </si>
  <si>
    <t>Elektromontáže</t>
  </si>
  <si>
    <t>5</t>
  </si>
  <si>
    <t>210100001</t>
  </si>
  <si>
    <t>Odpojení vodičů izolovaných s označením a zapojením v rozváděči nebo na přístroji průřezu žíly do 2,5 mm2</t>
  </si>
  <si>
    <t>64</t>
  </si>
  <si>
    <t>263012520</t>
  </si>
  <si>
    <t>210100005</t>
  </si>
  <si>
    <t>Odpojení vodičů izolovaných s označením a zapojením v rozváděči nebo na přístroji průřezu žíly do 35 mm2</t>
  </si>
  <si>
    <t>434140144</t>
  </si>
  <si>
    <t>210204011</t>
  </si>
  <si>
    <t>Demontáž stožárů osvětlení, bez zemních prací ocelových samostatně stojících, délky do 12 m</t>
  </si>
  <si>
    <t>-1560932100</t>
  </si>
  <si>
    <t>VV</t>
  </si>
  <si>
    <t>14*0,5 'Přepočtené koeficientem množství</t>
  </si>
  <si>
    <t>210204201</t>
  </si>
  <si>
    <t>Demontáž elektrovýzbroje stožárů osvětlení 1 okruh</t>
  </si>
  <si>
    <t>1437718451</t>
  </si>
  <si>
    <t>6</t>
  </si>
  <si>
    <t>210204202</t>
  </si>
  <si>
    <t>Demontáž elektrovýzbroje stožárů osvětlení 2 okruhy</t>
  </si>
  <si>
    <t>-1902103042</t>
  </si>
  <si>
    <t>SO02 - Montáž stožárů VO</t>
  </si>
  <si>
    <t xml:space="preserve">    22-M - Montáže technologických zařízení pro dopravní stavby</t>
  </si>
  <si>
    <t>HZS - Hodinové zúčtovací sazby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</si>
  <si>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</si>
  <si>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</si>
  <si>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</si>
  <si>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</si>
  <si>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VRN4 - Inženýrská činnost</t>
  </si>
  <si>
    <t xml:space="preserve">    VRN8 - Přesun stavebních kapacit</t>
  </si>
  <si>
    <t>72</t>
  </si>
  <si>
    <t>741440031</t>
  </si>
  <si>
    <t>Montáž zemnicích desek a tyčí s připojením na svodové nebo uzemňovací vedení bez příslušenství tyčí, délky do 2 m</t>
  </si>
  <si>
    <t>1313026532</t>
  </si>
  <si>
    <t>73</t>
  </si>
  <si>
    <t>35442090</t>
  </si>
  <si>
    <t>tyč zemnící 2m FeZn</t>
  </si>
  <si>
    <t>32</t>
  </si>
  <si>
    <t>-47691795</t>
  </si>
  <si>
    <t>55</t>
  </si>
  <si>
    <t>741810002</t>
  </si>
  <si>
    <t>Zkoušky a prohlídky elektrických rozvodů a zařízení celková prohlídka a vyhotovení revizní zprávy pro objem montážních prací přes 100 do 500 tis. Kč</t>
  </si>
  <si>
    <t>803406007</t>
  </si>
  <si>
    <t xml:space="preserve">Poznámka k souboru cen:_x000d_
1. Ceny -0001 až -0011 jsou určeny pro objem montážních prací včetně všech nákladů._x000d_
</t>
  </si>
  <si>
    <t>52</t>
  </si>
  <si>
    <t>210100152</t>
  </si>
  <si>
    <t>Ukončení kabelů smršťovací záklopkou nebo páskou se zapojením bez letování počtu a průřezu žil do 4 x 35 mm2</t>
  </si>
  <si>
    <t>-1582790480</t>
  </si>
  <si>
    <t>53</t>
  </si>
  <si>
    <t>1503501</t>
  </si>
  <si>
    <t>KABELOVA KONCOVKA KSCZ4X 16-50 BALENI</t>
  </si>
  <si>
    <t>256</t>
  </si>
  <si>
    <t>-1869164272</t>
  </si>
  <si>
    <t>54</t>
  </si>
  <si>
    <t>210120101</t>
  </si>
  <si>
    <t>Montáž pojistek se zapojením vodičů závitových pojistkových částí pojistkových patron do 60 A se styčným kroužkem</t>
  </si>
  <si>
    <t>738024881</t>
  </si>
  <si>
    <t>34523415</t>
  </si>
  <si>
    <t>vložka pojistková E27 normální 2410 6A</t>
  </si>
  <si>
    <t>128</t>
  </si>
  <si>
    <t>732224157</t>
  </si>
  <si>
    <t>2102020130</t>
  </si>
  <si>
    <t>Montáž svítidel LED se zapojením vodičů průmyslových nebo venkovních na výložník</t>
  </si>
  <si>
    <t>1517759300</t>
  </si>
  <si>
    <t>3487430400</t>
  </si>
  <si>
    <t>LED svítidlo pro komunikace 23000 Lm, teplá barva WW 3000K, 156W, IP66, DW50, el.tř.II vč. stmívaní DIM23, dark grey</t>
  </si>
  <si>
    <t>1224269434</t>
  </si>
  <si>
    <t>56</t>
  </si>
  <si>
    <t>348743041</t>
  </si>
  <si>
    <t xml:space="preserve">LED svítidlo pro komunikace 15000 Lm, studená barva 3000K, 97W, IP66, DW50,  el.tř.II vč. stmívaní DIM23, dark grey</t>
  </si>
  <si>
    <t>1308616663</t>
  </si>
  <si>
    <t>Montáž stožárů osvětlení, bez zemních prací ocelových samostatně stojících, délky do 12 m</t>
  </si>
  <si>
    <t>2130664496</t>
  </si>
  <si>
    <t>31674069</t>
  </si>
  <si>
    <t xml:space="preserve">Bezpaticový osvětlovací  stožár uliční, kuželový 10/89/4, 10m, ochr. mažeta </t>
  </si>
  <si>
    <t>-1702369982</t>
  </si>
  <si>
    <t>102456</t>
  </si>
  <si>
    <t xml:space="preserve">Plech nebo keramická deska dlaždice pod stožár </t>
  </si>
  <si>
    <t>-1837468678</t>
  </si>
  <si>
    <t>58</t>
  </si>
  <si>
    <t>210204103</t>
  </si>
  <si>
    <t>Montáž výložníků osvětlení jednoramenných sloupových, hmotnosti do 35 kg</t>
  </si>
  <si>
    <t>-1441869145</t>
  </si>
  <si>
    <t>34844471</t>
  </si>
  <si>
    <t>Výložník UD 1/89 - 2500, 2,0m</t>
  </si>
  <si>
    <t>-511457375</t>
  </si>
  <si>
    <t>57</t>
  </si>
  <si>
    <t>210204105</t>
  </si>
  <si>
    <t>Montáž výložníků osvětlení dvouramenných sloupových, hmotnosti do 70 kg</t>
  </si>
  <si>
    <t>683274544</t>
  </si>
  <si>
    <t>59</t>
  </si>
  <si>
    <t>34844472</t>
  </si>
  <si>
    <t>Výložník UD 2/89 - 2500, 2,0m</t>
  </si>
  <si>
    <t>-1107626967</t>
  </si>
  <si>
    <t>14</t>
  </si>
  <si>
    <t>Montáž elektrovýzbroje stožárů osvětlení 1 okruh</t>
  </si>
  <si>
    <t>795366374</t>
  </si>
  <si>
    <t>10.549.213</t>
  </si>
  <si>
    <t>Výzbroj stožárová výzbroj 1 poj. na 2xAYKY 4X35</t>
  </si>
  <si>
    <t>KS</t>
  </si>
  <si>
    <t>25917773</t>
  </si>
  <si>
    <t>60</t>
  </si>
  <si>
    <t>Montáž elektrovýzbroje stožárů osvětlení 2 okruhy</t>
  </si>
  <si>
    <t>2022678541</t>
  </si>
  <si>
    <t>61</t>
  </si>
  <si>
    <t>10.549.214</t>
  </si>
  <si>
    <t>Výzbroj stožárová výzbroj 2 poj. na 2xAYKY 4X35</t>
  </si>
  <si>
    <t>640513413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</si>
  <si>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</si>
  <si>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</si>
  <si>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-1146843839</t>
  </si>
  <si>
    <t>17</t>
  </si>
  <si>
    <t>35441073</t>
  </si>
  <si>
    <t>drát D 10mm FeZn</t>
  </si>
  <si>
    <t>kg</t>
  </si>
  <si>
    <t>254489451</t>
  </si>
  <si>
    <t>18</t>
  </si>
  <si>
    <t>210220301</t>
  </si>
  <si>
    <t>Montáž hromosvodného vedení svorek se 2 šrouby</t>
  </si>
  <si>
    <t>-941592061</t>
  </si>
  <si>
    <t>19</t>
  </si>
  <si>
    <t>35441895</t>
  </si>
  <si>
    <t>svorka připojovací k připojení kovových částí</t>
  </si>
  <si>
    <t>460195384</t>
  </si>
  <si>
    <t>20</t>
  </si>
  <si>
    <t>210220302</t>
  </si>
  <si>
    <t>Montáž hromosvodného vedení svorek se 3 a vícešrouby</t>
  </si>
  <si>
    <t>-1451325798</t>
  </si>
  <si>
    <t>35442037</t>
  </si>
  <si>
    <t>svorka uzemnění nerez křížová</t>
  </si>
  <si>
    <t>1183349006</t>
  </si>
  <si>
    <t>79</t>
  </si>
  <si>
    <t>210260002</t>
  </si>
  <si>
    <t>Demontáž rozhlasových závěsných kabelů na podpěrné body s napnutím nosného lana (AEN, CYKYZ,...) počtu a průřezu žil do 2x4 mm2</t>
  </si>
  <si>
    <t>-1824871463</t>
  </si>
  <si>
    <t>22</t>
  </si>
  <si>
    <t>210813011</t>
  </si>
  <si>
    <t>Montáž izolovaných kabelů měděných do 1 kV bez ukončení plných a kulatých (CYKY, CHKE-R,...) uložených pevně počtu a průřezu žil 3x1,5 až 6 mm2</t>
  </si>
  <si>
    <t>370830160</t>
  </si>
  <si>
    <t>23</t>
  </si>
  <si>
    <t>34111030</t>
  </si>
  <si>
    <t>kabel silový s Cu jádrem 1kV 3x1,5mm2</t>
  </si>
  <si>
    <t>-1232016103</t>
  </si>
  <si>
    <t>62</t>
  </si>
  <si>
    <t>210902013</t>
  </si>
  <si>
    <t>Montáž stáva. izolovaných kabelů hliníkových do 1 kV bez ukončení plných nebo laněných kulatých (AYKY,...) uložených volně počtu a průřezu žil 4x35 mm2</t>
  </si>
  <si>
    <t>453146030</t>
  </si>
  <si>
    <t>26</t>
  </si>
  <si>
    <t>210950101</t>
  </si>
  <si>
    <t>Ostatní práce při montáži vodičů, šňůr a kabelů označovací štítek na kabel dalším štítkem</t>
  </si>
  <si>
    <t>-844956319</t>
  </si>
  <si>
    <t>76</t>
  </si>
  <si>
    <t>254799</t>
  </si>
  <si>
    <t>Demontáž a opětná montáž vánoční výzdoby a úprava nového sloupu pro připojení výzdoby, nový kabel CYKY-J 3x1,5 8m, prostup stožárem, bajonetová skleněná pojistka 4A, ukončení 16A/230V zásuvkou gumovou s víčkem, IP65</t>
  </si>
  <si>
    <t>-1837486688</t>
  </si>
  <si>
    <t>22-M</t>
  </si>
  <si>
    <t>Montáže technologických zařízení pro dopravní stavby</t>
  </si>
  <si>
    <t>80</t>
  </si>
  <si>
    <t>220060526-D</t>
  </si>
  <si>
    <t>Demontáž - Tažení kabelu závěsného včetně odvinutí kabelu z bubnu, natočení na nosný drát, natáhnutí a zavěšení na podpěry, zabezpečení proti posunu odvíjecím drátem a izolací, překonávání překážek přes stožáry nebo zední konzoly SEKUZ 2x0,8 a 2x</t>
  </si>
  <si>
    <t>-2080261491</t>
  </si>
  <si>
    <t>78</t>
  </si>
  <si>
    <t>220370023</t>
  </si>
  <si>
    <t>Demontáž a opětná montáž bezdrátové ovládací soupravy rozhlasu včetně připevnění kabelové skříně a rozhlasu, zatažení kabelů, přiletování kabelových žil, usazení ovládací soupravy a připojení na kabelovou skříň, přezkoušení zařízení venkovní na stožár, přívod z nové bajonetové pojistky, kabel CYKY 3x1,5-6m, prostup stožárem, vývodka, revize,_x000d_
správce je fy EMPEMONT</t>
  </si>
  <si>
    <t>-50706646</t>
  </si>
  <si>
    <t>HZS</t>
  </si>
  <si>
    <t>Hodinové zúčtovací sazby</t>
  </si>
  <si>
    <t>42</t>
  </si>
  <si>
    <t>HZS4231</t>
  </si>
  <si>
    <t>Hodinové zúčtovací sazby ostatních profesí revizní a kontrolní činnost technik</t>
  </si>
  <si>
    <t>hod</t>
  </si>
  <si>
    <t>512</t>
  </si>
  <si>
    <t>-1457879419</t>
  </si>
  <si>
    <t>46-M</t>
  </si>
  <si>
    <t>Zemní práce při extr.mont.pracích</t>
  </si>
  <si>
    <t>28</t>
  </si>
  <si>
    <t>460010024</t>
  </si>
  <si>
    <t>Vytyčení trasy vedení kabelového (podzemního) v zastavěném prostoru</t>
  </si>
  <si>
    <t>km</t>
  </si>
  <si>
    <t>-592514568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</si>
  <si>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</si>
  <si>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460030039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</si>
  <si>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</si>
  <si>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>m2</t>
  </si>
  <si>
    <t>1552781002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</si>
  <si>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</si>
  <si>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70</t>
  </si>
  <si>
    <t>460030092</t>
  </si>
  <si>
    <t>Přípravné terénní práce vytrhání obrub s odkopáním horniny a lože, s odhozením nebo naložením na dopravní prostředek ležatých chodníkových</t>
  </si>
  <si>
    <t>-607775326</t>
  </si>
  <si>
    <t>63</t>
  </si>
  <si>
    <t>460050013</t>
  </si>
  <si>
    <t>Hloubení nezapažených jam ručně pro stožáry s přemístěním výkopku do vzdálenosti 3 m od okraje jámy nebo naložením na dopravní prostředek, včetně zásypu, zhutnění a urovnání povrchu bez patky jednoduché na rovině, délky přes 8 do 10 m, v hornině třídy 3</t>
  </si>
  <si>
    <t>459085312</t>
  </si>
  <si>
    <t xml:space="preserve">Poznámka k souboru cen:_x000d_
1. Ceny hloubení jam v hornině třídy 6 a 7 jsou stanoveny za použití pneumatického kladiva._x000d_
</t>
  </si>
  <si>
    <t>30</t>
  </si>
  <si>
    <t>460071003</t>
  </si>
  <si>
    <t>Hloubení nezapažených jam strojně pro ostatní konstrukce včetně přemístění výkopku do vzdálenosti 3 m od okraje jámy nebo naložení na dopravní prostředek v hornině třídy 3</t>
  </si>
  <si>
    <t>-1017125602</t>
  </si>
  <si>
    <t xml:space="preserve">Poznámka k souboru cen:_x000d_
1. Ceny hloubení jam strojně v hornině třídy 6 a 7 jsou stanoveny za použití trhaviny._x000d_
</t>
  </si>
  <si>
    <t>31</t>
  </si>
  <si>
    <t>460080034</t>
  </si>
  <si>
    <t>Základové konstrukce základ bez bednění do rostlé zeminy z monolitického železobetonu bez výztuže tř. C 20/25</t>
  </si>
  <si>
    <t>1145951817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</si>
  <si>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</si>
  <si>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</si>
  <si>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-1193561319</t>
  </si>
  <si>
    <t xml:space="preserve">Poznámka k souboru cen:_x000d_
1. Ceny hloubení rýh v hornině třídy 6 a 7 se oceňují cenami souboru cen 460 20- . Hloubení nezapažených kabelových rýh strojně._x000d_
</t>
  </si>
  <si>
    <t>33</t>
  </si>
  <si>
    <t>460421082</t>
  </si>
  <si>
    <t>Kabelové lože včetně podsypu, zhutnění a urovnání povrchu z písku nebo štěrkopísku tloušťky 5 cm nad kabel zakryté plastovou fólií, šířky lože přes 25 do 50 cm</t>
  </si>
  <si>
    <t>-1202696394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</si>
  <si>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</si>
  <si>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35</t>
  </si>
  <si>
    <t>900212600100020785</t>
  </si>
  <si>
    <t>Příslušenství k IS - - Výstražná fólie BLESK 220x0,08mm dl.50m červená</t>
  </si>
  <si>
    <t>1775220777</t>
  </si>
  <si>
    <t>74</t>
  </si>
  <si>
    <t>460520174</t>
  </si>
  <si>
    <t>Montáž trubek ochranných uložených volně do rýhy plastových ohebných, vnitřního průměru přes 90 do 110 mm</t>
  </si>
  <si>
    <t>179445764</t>
  </si>
  <si>
    <t>38</t>
  </si>
  <si>
    <t>34571352</t>
  </si>
  <si>
    <t>trubka elektroinstalační ohebná dvouplášťová korugovaná (chránička) D 110mm, HDPE+LDPE</t>
  </si>
  <si>
    <t>-177462064</t>
  </si>
  <si>
    <t>37</t>
  </si>
  <si>
    <t>460100022</t>
  </si>
  <si>
    <t>Pouzdro pro stožár 10m,SP 315/1500</t>
  </si>
  <si>
    <t>2014494542</t>
  </si>
  <si>
    <t>34</t>
  </si>
  <si>
    <t>460560163</t>
  </si>
  <si>
    <t>Zásyp kabelových rýh ručně s uložením výkopku ve vrstvách včetně zhutnění a urovnání povrchu šířky 35 cm hloubky 80 cm, v hornině třídy 3</t>
  </si>
  <si>
    <t>-1950605667</t>
  </si>
  <si>
    <t>39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</si>
  <si>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</si>
  <si>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</si>
  <si>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1940159782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</si>
  <si>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</si>
  <si>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40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</si>
  <si>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</si>
  <si>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</si>
  <si>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1123894689</t>
  </si>
  <si>
    <t>41</t>
  </si>
  <si>
    <t>460620007</t>
  </si>
  <si>
    <t>Úprava terénu zatravnění, včetně dodání osiva a zalití vodou na rovině</t>
  </si>
  <si>
    <t>116971796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</si>
  <si>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</si>
  <si>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71</t>
  </si>
  <si>
    <t>460650182</t>
  </si>
  <si>
    <t>Vozovky a chodníky osazení obrubníku betonového do lože z betonu se zatřením spár cementovou maltou ležatého chodníkového</t>
  </si>
  <si>
    <t>1189942644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</si>
  <si>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</si>
  <si>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66</t>
  </si>
  <si>
    <t>460650932</t>
  </si>
  <si>
    <t>Vozovky a chodníky vyspravení krytu komunikací kladení dlažby po překopech pro pokládání kabelů, včetně rozprostření, urovnání a zhutnění podkladu a provedení lože z kameniva těženého z dlaždic betonových tvarovaných nebo zámkových</t>
  </si>
  <si>
    <t>-1858221649</t>
  </si>
  <si>
    <t>67</t>
  </si>
  <si>
    <t>24525</t>
  </si>
  <si>
    <t>kamenivo drc. fr. 4-8 tr.B</t>
  </si>
  <si>
    <t>589700893</t>
  </si>
  <si>
    <t>69</t>
  </si>
  <si>
    <t>24527</t>
  </si>
  <si>
    <t>kamenivo drc. drobne fr. 0-4 tr.B</t>
  </si>
  <si>
    <t>-1748890556</t>
  </si>
  <si>
    <t>68</t>
  </si>
  <si>
    <t>24526</t>
  </si>
  <si>
    <t>kamenivo drc. fr. 63-125 tr.B</t>
  </si>
  <si>
    <t>-703978614</t>
  </si>
  <si>
    <t>VRN</t>
  </si>
  <si>
    <t>Vedlejší rozpočtové náklady</t>
  </si>
  <si>
    <t>VRN1</t>
  </si>
  <si>
    <t>Průzkumné, geodetické a projektové práce</t>
  </si>
  <si>
    <t>44</t>
  </si>
  <si>
    <t>012303000</t>
  </si>
  <si>
    <t>Geodetické práce po výstavbě</t>
  </si>
  <si>
    <t>1024</t>
  </si>
  <si>
    <t>-1947440203</t>
  </si>
  <si>
    <t>VRN2</t>
  </si>
  <si>
    <t>Příprava staveniště</t>
  </si>
  <si>
    <t>45</t>
  </si>
  <si>
    <t>020001000</t>
  </si>
  <si>
    <t>…</t>
  </si>
  <si>
    <t>1419129474</t>
  </si>
  <si>
    <t>VRN4</t>
  </si>
  <si>
    <t>Inženýrská činnost</t>
  </si>
  <si>
    <t>46</t>
  </si>
  <si>
    <t>040001000</t>
  </si>
  <si>
    <t>Součinnost se správcem VO včetně úhrady polatku za součinnost</t>
  </si>
  <si>
    <t>853436288</t>
  </si>
  <si>
    <t>47</t>
  </si>
  <si>
    <t>041203000</t>
  </si>
  <si>
    <t>Autorský dozor projektanta</t>
  </si>
  <si>
    <t>hod.</t>
  </si>
  <si>
    <t>386161547</t>
  </si>
  <si>
    <t>48</t>
  </si>
  <si>
    <t>043002000</t>
  </si>
  <si>
    <t>Světelnětechnické měření nainstalované soustavy VO vč. protokolu</t>
  </si>
  <si>
    <t>-1304974338</t>
  </si>
  <si>
    <t>49</t>
  </si>
  <si>
    <t>045002000</t>
  </si>
  <si>
    <t>Digitalní fotodokumnetace zařízení VO pro potřeby správce VO (pasportizace a evidence VO) 1 CD</t>
  </si>
  <si>
    <t>1469439330</t>
  </si>
  <si>
    <t>50</t>
  </si>
  <si>
    <t>0450020001</t>
  </si>
  <si>
    <t>Příprava podkladů pro přejímací řízení zařízení VO</t>
  </si>
  <si>
    <t>-2111689927</t>
  </si>
  <si>
    <t>75</t>
  </si>
  <si>
    <t>545669</t>
  </si>
  <si>
    <t>Úprava hodnoty jistění v rozvaděči RVO dle nových svítidel LED</t>
  </si>
  <si>
    <t>775833484</t>
  </si>
  <si>
    <t>VRN8</t>
  </si>
  <si>
    <t>Přesun stavebních kapacit</t>
  </si>
  <si>
    <t>51</t>
  </si>
  <si>
    <t>081103000</t>
  </si>
  <si>
    <t>Denní doprava pracovníků na pracoviště</t>
  </si>
  <si>
    <t>-686012763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</si>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</sst>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181420H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Veřejné osvětlení na ul. Štefánikova u ČSOB v Novém Jičíně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22. 5. 2020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16.5" customHeight="1">
      <c r="A55" s="110" t="s">
        <v>73</v>
      </c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'SO01 - Demontáž stožárů VO'!J30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'SO01 - Demontáž stožárů VO'!P85</f>
        <v>0</v>
      </c>
      <c r="AV55" s="119">
        <f>'SO01 - Demontáž stožárů VO'!J33</f>
        <v>0</v>
      </c>
      <c r="AW55" s="119">
        <f>'SO01 - Demontáž stožárů VO'!J34</f>
        <v>0</v>
      </c>
      <c r="AX55" s="119">
        <f>'SO01 - Demontáž stožárů VO'!J35</f>
        <v>0</v>
      </c>
      <c r="AY55" s="119">
        <f>'SO01 - Demontáž stožárů VO'!J36</f>
        <v>0</v>
      </c>
      <c r="AZ55" s="119">
        <f>'SO01 - Demontáž stožárů VO'!F33</f>
        <v>0</v>
      </c>
      <c r="BA55" s="119">
        <f>'SO01 - Demontáž stožárů VO'!F34</f>
        <v>0</v>
      </c>
      <c r="BB55" s="119">
        <f>'SO01 - Demontáž stožárů VO'!F35</f>
        <v>0</v>
      </c>
      <c r="BC55" s="119">
        <f>'SO01 - Demontáž stožárů VO'!F36</f>
        <v>0</v>
      </c>
      <c r="BD55" s="121">
        <f>'SO01 - Demontáž stožárů VO'!F37</f>
        <v>0</v>
      </c>
      <c r="BE55" s="7"/>
      <c r="BT55" s="122" t="s">
        <v>77</v>
      </c>
      <c r="BV55" s="122" t="s">
        <v>71</v>
      </c>
      <c r="BW55" s="122" t="s">
        <v>78</v>
      </c>
      <c r="BX55" s="122" t="s">
        <v>5</v>
      </c>
      <c r="CL55" s="122" t="s">
        <v>19</v>
      </c>
      <c r="CM55" s="122" t="s">
        <v>79</v>
      </c>
    </row>
    <row r="56" s="7" customFormat="1" ht="16.5" customHeight="1">
      <c r="A56" s="110" t="s">
        <v>73</v>
      </c>
      <c r="B56" s="111"/>
      <c r="C56" s="112"/>
      <c r="D56" s="113" t="s">
        <v>80</v>
      </c>
      <c r="E56" s="113"/>
      <c r="F56" s="113"/>
      <c r="G56" s="113"/>
      <c r="H56" s="113"/>
      <c r="I56" s="114"/>
      <c r="J56" s="113" t="s">
        <v>81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'SO02 - Montáž stožárů VO'!J30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76</v>
      </c>
      <c r="AR56" s="117"/>
      <c r="AS56" s="123">
        <v>0</v>
      </c>
      <c r="AT56" s="124">
        <f>ROUND(SUM(AV56:AW56),2)</f>
        <v>0</v>
      </c>
      <c r="AU56" s="125">
        <f>'SO02 - Montáž stožárů VO'!P91</f>
        <v>0</v>
      </c>
      <c r="AV56" s="124">
        <f>'SO02 - Montáž stožárů VO'!J33</f>
        <v>0</v>
      </c>
      <c r="AW56" s="124">
        <f>'SO02 - Montáž stožárů VO'!J34</f>
        <v>0</v>
      </c>
      <c r="AX56" s="124">
        <f>'SO02 - Montáž stožárů VO'!J35</f>
        <v>0</v>
      </c>
      <c r="AY56" s="124">
        <f>'SO02 - Montáž stožárů VO'!J36</f>
        <v>0</v>
      </c>
      <c r="AZ56" s="124">
        <f>'SO02 - Montáž stožárů VO'!F33</f>
        <v>0</v>
      </c>
      <c r="BA56" s="124">
        <f>'SO02 - Montáž stožárů VO'!F34</f>
        <v>0</v>
      </c>
      <c r="BB56" s="124">
        <f>'SO02 - Montáž stožárů VO'!F35</f>
        <v>0</v>
      </c>
      <c r="BC56" s="124">
        <f>'SO02 - Montáž stožárů VO'!F36</f>
        <v>0</v>
      </c>
      <c r="BD56" s="126">
        <f>'SO02 - Montáž stožárů VO'!F37</f>
        <v>0</v>
      </c>
      <c r="BE56" s="7"/>
      <c r="BT56" s="122" t="s">
        <v>77</v>
      </c>
      <c r="BV56" s="122" t="s">
        <v>71</v>
      </c>
      <c r="BW56" s="122" t="s">
        <v>82</v>
      </c>
      <c r="BX56" s="122" t="s">
        <v>5</v>
      </c>
      <c r="CL56" s="122" t="s">
        <v>19</v>
      </c>
      <c r="CM56" s="122" t="s">
        <v>79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ad30LKxz0SfojxiWg0OsRrRL8iaJQHJ2zl4i0FpJXpQoN5hUHoAIV3nQOhiPSm3vRMONbizAo4YMh/8UmiyVxQ==" hashValue="k8c5CJprgBi5j7OSjsg02OQcoW7AUSmTQ0G9patGJeXR0qlbU7JRNr9+521WhfQ9AuW4GVS5RCmXrIXYEYElR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01 - Demontáž stožárů VO'!C2" display="/"/>
    <hyperlink ref="A56" location="'SO02 - Montáž stožárů VO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79</v>
      </c>
    </row>
    <row r="4" s="1" customFormat="1" ht="24.96" customHeight="1">
      <c r="B4" s="19"/>
      <c r="D4" s="129" t="s">
        <v>83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Veřejné osvětlení na ul. Štefánikova u ČSOB v Novém Jičíně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84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22. 5. 2020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27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28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27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30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27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32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27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33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35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37</v>
      </c>
      <c r="G32" s="37"/>
      <c r="H32" s="37"/>
      <c r="I32" s="144" t="s">
        <v>36</v>
      </c>
      <c r="J32" s="144" t="s">
        <v>38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39</v>
      </c>
      <c r="E33" s="131" t="s">
        <v>40</v>
      </c>
      <c r="F33" s="146">
        <f>ROUND((SUM(BE85:BE106)),  2)</f>
        <v>0</v>
      </c>
      <c r="G33" s="37"/>
      <c r="H33" s="37"/>
      <c r="I33" s="147">
        <v>0.20999999999999999</v>
      </c>
      <c r="J33" s="146">
        <f>ROUND(((SUM(BE85:BE106))*I33),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41</v>
      </c>
      <c r="F34" s="146">
        <f>ROUND((SUM(BF85:BF106)),  2)</f>
        <v>0</v>
      </c>
      <c r="G34" s="37"/>
      <c r="H34" s="37"/>
      <c r="I34" s="147">
        <v>0.14999999999999999</v>
      </c>
      <c r="J34" s="146">
        <f>ROUND(((SUM(BF85:BF106))*I34),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42</v>
      </c>
      <c r="F35" s="146">
        <f>ROUND((SUM(BG85:BG106)),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43</v>
      </c>
      <c r="F36" s="146">
        <f>ROUND((SUM(BH85:BH106)),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44</v>
      </c>
      <c r="F37" s="146">
        <f>ROUND((SUM(BI85:BI106)),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Veřejné osvětlení na ul. Štefánikova u ČSOB v Novém Jičíně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84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SO01 - Demontáž stožárů VO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22. 5. 2020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87</v>
      </c>
      <c r="D57" s="161"/>
      <c r="E57" s="161"/>
      <c r="F57" s="161"/>
      <c r="G57" s="161"/>
      <c r="H57" s="161"/>
      <c r="I57" s="161"/>
      <c r="J57" s="162" t="s">
        <v>88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67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s="9" customFormat="1" ht="24.96" customHeight="1">
      <c r="A60" s="9"/>
      <c r="B60" s="164"/>
      <c r="C60" s="165"/>
      <c r="D60" s="166" t="s">
        <v>90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91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92</v>
      </c>
      <c r="E62" s="167"/>
      <c r="F62" s="167"/>
      <c r="G62" s="167"/>
      <c r="H62" s="167"/>
      <c r="I62" s="167"/>
      <c r="J62" s="168">
        <f>J91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93</v>
      </c>
      <c r="E63" s="173"/>
      <c r="F63" s="173"/>
      <c r="G63" s="173"/>
      <c r="H63" s="173"/>
      <c r="I63" s="173"/>
      <c r="J63" s="174">
        <f>J92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94</v>
      </c>
      <c r="E64" s="167"/>
      <c r="F64" s="167"/>
      <c r="G64" s="167"/>
      <c r="H64" s="167"/>
      <c r="I64" s="167"/>
      <c r="J64" s="168">
        <f>J99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95</v>
      </c>
      <c r="E65" s="173"/>
      <c r="F65" s="173"/>
      <c r="G65" s="173"/>
      <c r="H65" s="173"/>
      <c r="I65" s="173"/>
      <c r="J65" s="174">
        <f>J100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96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Veřejné osvětlení na ul. Štefánikova u ČSOB v Novém Jičíně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84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SO01 - Demontáž stožárů VO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</v>
      </c>
      <c r="G79" s="39"/>
      <c r="H79" s="39"/>
      <c r="I79" s="31" t="s">
        <v>23</v>
      </c>
      <c r="J79" s="71" t="str">
        <f>IF(J12="","",J12)</f>
        <v>22. 5. 2020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 xml:space="preserve"> </v>
      </c>
      <c r="G81" s="39"/>
      <c r="H81" s="39"/>
      <c r="I81" s="31" t="s">
        <v>30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IF(E18="","",E18)</f>
        <v>Vyplň údaj</v>
      </c>
      <c r="G82" s="39"/>
      <c r="H82" s="39"/>
      <c r="I82" s="31" t="s">
        <v>32</v>
      </c>
      <c r="J82" s="35" t="str">
        <f>E24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97</v>
      </c>
      <c r="D84" s="179" t="s">
        <v>54</v>
      </c>
      <c r="E84" s="179" t="s">
        <v>50</v>
      </c>
      <c r="F84" s="179" t="s">
        <v>51</v>
      </c>
      <c r="G84" s="179" t="s">
        <v>98</v>
      </c>
      <c r="H84" s="179" t="s">
        <v>99</v>
      </c>
      <c r="I84" s="179" t="s">
        <v>100</v>
      </c>
      <c r="J84" s="179" t="s">
        <v>88</v>
      </c>
      <c r="K84" s="180" t="s">
        <v>101</v>
      </c>
      <c r="L84" s="181"/>
      <c r="M84" s="91" t="s">
        <v>19</v>
      </c>
      <c r="N84" s="92" t="s">
        <v>39</v>
      </c>
      <c r="O84" s="92" t="s">
        <v>102</v>
      </c>
      <c r="P84" s="92" t="s">
        <v>103</v>
      </c>
      <c r="Q84" s="92" t="s">
        <v>104</v>
      </c>
      <c r="R84" s="92" t="s">
        <v>105</v>
      </c>
      <c r="S84" s="92" t="s">
        <v>106</v>
      </c>
      <c r="T84" s="93" t="s">
        <v>107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108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P86+P91+P99</f>
        <v>0</v>
      </c>
      <c r="Q85" s="95"/>
      <c r="R85" s="184">
        <f>R86+R91+R99</f>
        <v>0</v>
      </c>
      <c r="S85" s="95"/>
      <c r="T85" s="185">
        <f>T86+T91+T99</f>
        <v>12.039999999999999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68</v>
      </c>
      <c r="AU85" s="16" t="s">
        <v>89</v>
      </c>
      <c r="BK85" s="186">
        <f>BK86+BK91+BK99</f>
        <v>0</v>
      </c>
    </row>
    <row r="86" s="12" customFormat="1" ht="25.92" customHeight="1">
      <c r="A86" s="12"/>
      <c r="B86" s="187"/>
      <c r="C86" s="188"/>
      <c r="D86" s="189" t="s">
        <v>68</v>
      </c>
      <c r="E86" s="190" t="s">
        <v>109</v>
      </c>
      <c r="F86" s="190" t="s">
        <v>110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</f>
        <v>0</v>
      </c>
      <c r="Q86" s="195"/>
      <c r="R86" s="196">
        <f>R87</f>
        <v>0</v>
      </c>
      <c r="S86" s="195"/>
      <c r="T86" s="197">
        <f>T87</f>
        <v>12.039999999999999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77</v>
      </c>
      <c r="AT86" s="199" t="s">
        <v>68</v>
      </c>
      <c r="AU86" s="199" t="s">
        <v>69</v>
      </c>
      <c r="AY86" s="198" t="s">
        <v>111</v>
      </c>
      <c r="BK86" s="200">
        <f>BK87</f>
        <v>0</v>
      </c>
    </row>
    <row r="87" s="12" customFormat="1" ht="22.8" customHeight="1">
      <c r="A87" s="12"/>
      <c r="B87" s="187"/>
      <c r="C87" s="188"/>
      <c r="D87" s="189" t="s">
        <v>68</v>
      </c>
      <c r="E87" s="201" t="s">
        <v>112</v>
      </c>
      <c r="F87" s="201" t="s">
        <v>113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SUM(P88:P90)</f>
        <v>0</v>
      </c>
      <c r="Q87" s="195"/>
      <c r="R87" s="196">
        <f>SUM(R88:R90)</f>
        <v>0</v>
      </c>
      <c r="S87" s="195"/>
      <c r="T87" s="197">
        <f>SUM(T88:T90)</f>
        <v>12.039999999999999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77</v>
      </c>
      <c r="AT87" s="199" t="s">
        <v>68</v>
      </c>
      <c r="AU87" s="199" t="s">
        <v>77</v>
      </c>
      <c r="AY87" s="198" t="s">
        <v>111</v>
      </c>
      <c r="BK87" s="200">
        <f>SUM(BK88:BK90)</f>
        <v>0</v>
      </c>
    </row>
    <row r="88" s="2" customFormat="1" ht="14.4" customHeight="1">
      <c r="A88" s="37"/>
      <c r="B88" s="38"/>
      <c r="C88" s="203" t="s">
        <v>114</v>
      </c>
      <c r="D88" s="203" t="s">
        <v>115</v>
      </c>
      <c r="E88" s="204" t="s">
        <v>116</v>
      </c>
      <c r="F88" s="205" t="s">
        <v>117</v>
      </c>
      <c r="G88" s="206" t="s">
        <v>118</v>
      </c>
      <c r="H88" s="207">
        <v>6</v>
      </c>
      <c r="I88" s="208"/>
      <c r="J88" s="209">
        <f>ROUND(I88*H88,2)</f>
        <v>0</v>
      </c>
      <c r="K88" s="205" t="s">
        <v>19</v>
      </c>
      <c r="L88" s="43"/>
      <c r="M88" s="210" t="s">
        <v>19</v>
      </c>
      <c r="N88" s="211" t="s">
        <v>40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119</v>
      </c>
      <c r="AT88" s="214" t="s">
        <v>115</v>
      </c>
      <c r="AU88" s="214" t="s">
        <v>79</v>
      </c>
      <c r="AY88" s="16" t="s">
        <v>111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77</v>
      </c>
      <c r="BK88" s="215">
        <f>ROUND(I88*H88,2)</f>
        <v>0</v>
      </c>
      <c r="BL88" s="16" t="s">
        <v>119</v>
      </c>
      <c r="BM88" s="214" t="s">
        <v>120</v>
      </c>
    </row>
    <row r="89" s="2" customFormat="1" ht="14.4" customHeight="1">
      <c r="A89" s="37"/>
      <c r="B89" s="38"/>
      <c r="C89" s="203" t="s">
        <v>121</v>
      </c>
      <c r="D89" s="203" t="s">
        <v>115</v>
      </c>
      <c r="E89" s="204" t="s">
        <v>122</v>
      </c>
      <c r="F89" s="205" t="s">
        <v>123</v>
      </c>
      <c r="G89" s="206" t="s">
        <v>124</v>
      </c>
      <c r="H89" s="207">
        <v>7</v>
      </c>
      <c r="I89" s="208"/>
      <c r="J89" s="209">
        <f>ROUND(I89*H89,2)</f>
        <v>0</v>
      </c>
      <c r="K89" s="205" t="s">
        <v>19</v>
      </c>
      <c r="L89" s="43"/>
      <c r="M89" s="210" t="s">
        <v>19</v>
      </c>
      <c r="N89" s="211" t="s">
        <v>40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119</v>
      </c>
      <c r="AT89" s="214" t="s">
        <v>115</v>
      </c>
      <c r="AU89" s="214" t="s">
        <v>79</v>
      </c>
      <c r="AY89" s="16" t="s">
        <v>111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77</v>
      </c>
      <c r="BK89" s="215">
        <f>ROUND(I89*H89,2)</f>
        <v>0</v>
      </c>
      <c r="BL89" s="16" t="s">
        <v>119</v>
      </c>
      <c r="BM89" s="214" t="s">
        <v>125</v>
      </c>
    </row>
    <row r="90" s="2" customFormat="1" ht="14.4" customHeight="1">
      <c r="A90" s="37"/>
      <c r="B90" s="38"/>
      <c r="C90" s="203" t="s">
        <v>126</v>
      </c>
      <c r="D90" s="203" t="s">
        <v>115</v>
      </c>
      <c r="E90" s="204" t="s">
        <v>127</v>
      </c>
      <c r="F90" s="205" t="s">
        <v>128</v>
      </c>
      <c r="G90" s="206" t="s">
        <v>118</v>
      </c>
      <c r="H90" s="207">
        <v>6.0199999999999996</v>
      </c>
      <c r="I90" s="208"/>
      <c r="J90" s="209">
        <f>ROUND(I90*H90,2)</f>
        <v>0</v>
      </c>
      <c r="K90" s="205" t="s">
        <v>129</v>
      </c>
      <c r="L90" s="43"/>
      <c r="M90" s="210" t="s">
        <v>19</v>
      </c>
      <c r="N90" s="211" t="s">
        <v>40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2</v>
      </c>
      <c r="T90" s="213">
        <f>S90*H90</f>
        <v>12.039999999999999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119</v>
      </c>
      <c r="AT90" s="214" t="s">
        <v>115</v>
      </c>
      <c r="AU90" s="214" t="s">
        <v>79</v>
      </c>
      <c r="AY90" s="16" t="s">
        <v>111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77</v>
      </c>
      <c r="BK90" s="215">
        <f>ROUND(I90*H90,2)</f>
        <v>0</v>
      </c>
      <c r="BL90" s="16" t="s">
        <v>119</v>
      </c>
      <c r="BM90" s="214" t="s">
        <v>130</v>
      </c>
    </row>
    <row r="91" s="12" customFormat="1" ht="25.92" customHeight="1">
      <c r="A91" s="12"/>
      <c r="B91" s="187"/>
      <c r="C91" s="188"/>
      <c r="D91" s="189" t="s">
        <v>68</v>
      </c>
      <c r="E91" s="190" t="s">
        <v>131</v>
      </c>
      <c r="F91" s="190" t="s">
        <v>132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79</v>
      </c>
      <c r="AT91" s="199" t="s">
        <v>68</v>
      </c>
      <c r="AU91" s="199" t="s">
        <v>69</v>
      </c>
      <c r="AY91" s="198" t="s">
        <v>111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68</v>
      </c>
      <c r="E92" s="201" t="s">
        <v>133</v>
      </c>
      <c r="F92" s="201" t="s">
        <v>134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SUM(P93:P98)</f>
        <v>0</v>
      </c>
      <c r="Q92" s="195"/>
      <c r="R92" s="196">
        <f>SUM(R93:R98)</f>
        <v>0</v>
      </c>
      <c r="S92" s="195"/>
      <c r="T92" s="197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79</v>
      </c>
      <c r="AT92" s="199" t="s">
        <v>68</v>
      </c>
      <c r="AU92" s="199" t="s">
        <v>77</v>
      </c>
      <c r="AY92" s="198" t="s">
        <v>111</v>
      </c>
      <c r="BK92" s="200">
        <f>SUM(BK93:BK98)</f>
        <v>0</v>
      </c>
    </row>
    <row r="93" s="2" customFormat="1" ht="24.15" customHeight="1">
      <c r="A93" s="37"/>
      <c r="B93" s="38"/>
      <c r="C93" s="203" t="s">
        <v>135</v>
      </c>
      <c r="D93" s="203" t="s">
        <v>115</v>
      </c>
      <c r="E93" s="204" t="s">
        <v>136</v>
      </c>
      <c r="F93" s="205" t="s">
        <v>137</v>
      </c>
      <c r="G93" s="206" t="s">
        <v>138</v>
      </c>
      <c r="H93" s="207">
        <v>105</v>
      </c>
      <c r="I93" s="208"/>
      <c r="J93" s="209">
        <f>ROUND(I93*H93,2)</f>
        <v>0</v>
      </c>
      <c r="K93" s="205" t="s">
        <v>129</v>
      </c>
      <c r="L93" s="43"/>
      <c r="M93" s="210" t="s">
        <v>19</v>
      </c>
      <c r="N93" s="211" t="s">
        <v>40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139</v>
      </c>
      <c r="AT93" s="214" t="s">
        <v>115</v>
      </c>
      <c r="AU93" s="214" t="s">
        <v>79</v>
      </c>
      <c r="AY93" s="16" t="s">
        <v>111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77</v>
      </c>
      <c r="BK93" s="215">
        <f>ROUND(I93*H93,2)</f>
        <v>0</v>
      </c>
      <c r="BL93" s="16" t="s">
        <v>139</v>
      </c>
      <c r="BM93" s="214" t="s">
        <v>140</v>
      </c>
    </row>
    <row r="94" s="2" customFormat="1" ht="24.15" customHeight="1">
      <c r="A94" s="37"/>
      <c r="B94" s="38"/>
      <c r="C94" s="203" t="s">
        <v>141</v>
      </c>
      <c r="D94" s="203" t="s">
        <v>115</v>
      </c>
      <c r="E94" s="204" t="s">
        <v>142</v>
      </c>
      <c r="F94" s="205" t="s">
        <v>143</v>
      </c>
      <c r="G94" s="206" t="s">
        <v>138</v>
      </c>
      <c r="H94" s="207">
        <v>105</v>
      </c>
      <c r="I94" s="208"/>
      <c r="J94" s="209">
        <f>ROUND(I94*H94,2)</f>
        <v>0</v>
      </c>
      <c r="K94" s="205" t="s">
        <v>129</v>
      </c>
      <c r="L94" s="43"/>
      <c r="M94" s="210" t="s">
        <v>19</v>
      </c>
      <c r="N94" s="211" t="s">
        <v>40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139</v>
      </c>
      <c r="AT94" s="214" t="s">
        <v>115</v>
      </c>
      <c r="AU94" s="214" t="s">
        <v>79</v>
      </c>
      <c r="AY94" s="16" t="s">
        <v>111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77</v>
      </c>
      <c r="BK94" s="215">
        <f>ROUND(I94*H94,2)</f>
        <v>0</v>
      </c>
      <c r="BL94" s="16" t="s">
        <v>139</v>
      </c>
      <c r="BM94" s="214" t="s">
        <v>144</v>
      </c>
    </row>
    <row r="95" s="2" customFormat="1" ht="14.4" customHeight="1">
      <c r="A95" s="37"/>
      <c r="B95" s="38"/>
      <c r="C95" s="203" t="s">
        <v>77</v>
      </c>
      <c r="D95" s="203" t="s">
        <v>115</v>
      </c>
      <c r="E95" s="204" t="s">
        <v>145</v>
      </c>
      <c r="F95" s="205" t="s">
        <v>146</v>
      </c>
      <c r="G95" s="206" t="s">
        <v>147</v>
      </c>
      <c r="H95" s="207">
        <v>7</v>
      </c>
      <c r="I95" s="208"/>
      <c r="J95" s="209">
        <f>ROUND(I95*H95,2)</f>
        <v>0</v>
      </c>
      <c r="K95" s="205" t="s">
        <v>129</v>
      </c>
      <c r="L95" s="43"/>
      <c r="M95" s="210" t="s">
        <v>19</v>
      </c>
      <c r="N95" s="211" t="s">
        <v>40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139</v>
      </c>
      <c r="AT95" s="214" t="s">
        <v>115</v>
      </c>
      <c r="AU95" s="214" t="s">
        <v>79</v>
      </c>
      <c r="AY95" s="16" t="s">
        <v>111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77</v>
      </c>
      <c r="BK95" s="215">
        <f>ROUND(I95*H95,2)</f>
        <v>0</v>
      </c>
      <c r="BL95" s="16" t="s">
        <v>139</v>
      </c>
      <c r="BM95" s="214" t="s">
        <v>148</v>
      </c>
    </row>
    <row r="96" s="2" customFormat="1" ht="24.15" customHeight="1">
      <c r="A96" s="37"/>
      <c r="B96" s="38"/>
      <c r="C96" s="203" t="s">
        <v>149</v>
      </c>
      <c r="D96" s="203" t="s">
        <v>115</v>
      </c>
      <c r="E96" s="204" t="s">
        <v>150</v>
      </c>
      <c r="F96" s="205" t="s">
        <v>151</v>
      </c>
      <c r="G96" s="206" t="s">
        <v>138</v>
      </c>
      <c r="H96" s="207">
        <v>14</v>
      </c>
      <c r="I96" s="208"/>
      <c r="J96" s="209">
        <f>ROUND(I96*H96,2)</f>
        <v>0</v>
      </c>
      <c r="K96" s="205" t="s">
        <v>129</v>
      </c>
      <c r="L96" s="43"/>
      <c r="M96" s="210" t="s">
        <v>19</v>
      </c>
      <c r="N96" s="211" t="s">
        <v>40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139</v>
      </c>
      <c r="AT96" s="214" t="s">
        <v>115</v>
      </c>
      <c r="AU96" s="214" t="s">
        <v>79</v>
      </c>
      <c r="AY96" s="16" t="s">
        <v>111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77</v>
      </c>
      <c r="BK96" s="215">
        <f>ROUND(I96*H96,2)</f>
        <v>0</v>
      </c>
      <c r="BL96" s="16" t="s">
        <v>139</v>
      </c>
      <c r="BM96" s="214" t="s">
        <v>152</v>
      </c>
    </row>
    <row r="97" s="2" customFormat="1" ht="14.4" customHeight="1">
      <c r="A97" s="37"/>
      <c r="B97" s="38"/>
      <c r="C97" s="203" t="s">
        <v>112</v>
      </c>
      <c r="D97" s="203" t="s">
        <v>115</v>
      </c>
      <c r="E97" s="204" t="s">
        <v>153</v>
      </c>
      <c r="F97" s="205" t="s">
        <v>154</v>
      </c>
      <c r="G97" s="206" t="s">
        <v>147</v>
      </c>
      <c r="H97" s="207">
        <v>7</v>
      </c>
      <c r="I97" s="208"/>
      <c r="J97" s="209">
        <f>ROUND(I97*H97,2)</f>
        <v>0</v>
      </c>
      <c r="K97" s="205" t="s">
        <v>129</v>
      </c>
      <c r="L97" s="43"/>
      <c r="M97" s="210" t="s">
        <v>19</v>
      </c>
      <c r="N97" s="211" t="s">
        <v>40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139</v>
      </c>
      <c r="AT97" s="214" t="s">
        <v>115</v>
      </c>
      <c r="AU97" s="214" t="s">
        <v>79</v>
      </c>
      <c r="AY97" s="16" t="s">
        <v>111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77</v>
      </c>
      <c r="BK97" s="215">
        <f>ROUND(I97*H97,2)</f>
        <v>0</v>
      </c>
      <c r="BL97" s="16" t="s">
        <v>139</v>
      </c>
      <c r="BM97" s="214" t="s">
        <v>155</v>
      </c>
    </row>
    <row r="98" s="2" customFormat="1">
      <c r="A98" s="37"/>
      <c r="B98" s="38"/>
      <c r="C98" s="39"/>
      <c r="D98" s="216" t="s">
        <v>156</v>
      </c>
      <c r="E98" s="39"/>
      <c r="F98" s="217" t="s">
        <v>157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156</v>
      </c>
      <c r="AU98" s="16" t="s">
        <v>79</v>
      </c>
    </row>
    <row r="99" s="12" customFormat="1" ht="25.92" customHeight="1">
      <c r="A99" s="12"/>
      <c r="B99" s="187"/>
      <c r="C99" s="188"/>
      <c r="D99" s="189" t="s">
        <v>68</v>
      </c>
      <c r="E99" s="190" t="s">
        <v>158</v>
      </c>
      <c r="F99" s="190" t="s">
        <v>159</v>
      </c>
      <c r="G99" s="188"/>
      <c r="H99" s="188"/>
      <c r="I99" s="191"/>
      <c r="J99" s="192">
        <f>BK99</f>
        <v>0</v>
      </c>
      <c r="K99" s="188"/>
      <c r="L99" s="193"/>
      <c r="M99" s="194"/>
      <c r="N99" s="195"/>
      <c r="O99" s="195"/>
      <c r="P99" s="196">
        <f>P100</f>
        <v>0</v>
      </c>
      <c r="Q99" s="195"/>
      <c r="R99" s="196">
        <f>R100</f>
        <v>0</v>
      </c>
      <c r="S99" s="195"/>
      <c r="T99" s="197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8" t="s">
        <v>160</v>
      </c>
      <c r="AT99" s="199" t="s">
        <v>68</v>
      </c>
      <c r="AU99" s="199" t="s">
        <v>69</v>
      </c>
      <c r="AY99" s="198" t="s">
        <v>111</v>
      </c>
      <c r="BK99" s="200">
        <f>BK100</f>
        <v>0</v>
      </c>
    </row>
    <row r="100" s="12" customFormat="1" ht="22.8" customHeight="1">
      <c r="A100" s="12"/>
      <c r="B100" s="187"/>
      <c r="C100" s="188"/>
      <c r="D100" s="189" t="s">
        <v>68</v>
      </c>
      <c r="E100" s="201" t="s">
        <v>161</v>
      </c>
      <c r="F100" s="201" t="s">
        <v>162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SUM(P101:P106)</f>
        <v>0</v>
      </c>
      <c r="Q100" s="195"/>
      <c r="R100" s="196">
        <f>SUM(R101:R106)</f>
        <v>0</v>
      </c>
      <c r="S100" s="195"/>
      <c r="T100" s="197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160</v>
      </c>
      <c r="AT100" s="199" t="s">
        <v>68</v>
      </c>
      <c r="AU100" s="199" t="s">
        <v>77</v>
      </c>
      <c r="AY100" s="198" t="s">
        <v>111</v>
      </c>
      <c r="BK100" s="200">
        <f>SUM(BK101:BK106)</f>
        <v>0</v>
      </c>
    </row>
    <row r="101" s="2" customFormat="1" ht="14.4" customHeight="1">
      <c r="A101" s="37"/>
      <c r="B101" s="38"/>
      <c r="C101" s="203" t="s">
        <v>163</v>
      </c>
      <c r="D101" s="203" t="s">
        <v>115</v>
      </c>
      <c r="E101" s="204" t="s">
        <v>164</v>
      </c>
      <c r="F101" s="205" t="s">
        <v>165</v>
      </c>
      <c r="G101" s="206" t="s">
        <v>147</v>
      </c>
      <c r="H101" s="207">
        <v>24</v>
      </c>
      <c r="I101" s="208"/>
      <c r="J101" s="209">
        <f>ROUND(I101*H101,2)</f>
        <v>0</v>
      </c>
      <c r="K101" s="205" t="s">
        <v>129</v>
      </c>
      <c r="L101" s="43"/>
      <c r="M101" s="210" t="s">
        <v>19</v>
      </c>
      <c r="N101" s="211" t="s">
        <v>40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166</v>
      </c>
      <c r="AT101" s="214" t="s">
        <v>115</v>
      </c>
      <c r="AU101" s="214" t="s">
        <v>79</v>
      </c>
      <c r="AY101" s="16" t="s">
        <v>111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77</v>
      </c>
      <c r="BK101" s="215">
        <f>ROUND(I101*H101,2)</f>
        <v>0</v>
      </c>
      <c r="BL101" s="16" t="s">
        <v>166</v>
      </c>
      <c r="BM101" s="214" t="s">
        <v>167</v>
      </c>
    </row>
    <row r="102" s="2" customFormat="1" ht="14.4" customHeight="1">
      <c r="A102" s="37"/>
      <c r="B102" s="38"/>
      <c r="C102" s="203" t="s">
        <v>119</v>
      </c>
      <c r="D102" s="203" t="s">
        <v>115</v>
      </c>
      <c r="E102" s="204" t="s">
        <v>168</v>
      </c>
      <c r="F102" s="205" t="s">
        <v>169</v>
      </c>
      <c r="G102" s="206" t="s">
        <v>147</v>
      </c>
      <c r="H102" s="207">
        <v>56</v>
      </c>
      <c r="I102" s="208"/>
      <c r="J102" s="209">
        <f>ROUND(I102*H102,2)</f>
        <v>0</v>
      </c>
      <c r="K102" s="205" t="s">
        <v>129</v>
      </c>
      <c r="L102" s="43"/>
      <c r="M102" s="210" t="s">
        <v>19</v>
      </c>
      <c r="N102" s="211" t="s">
        <v>40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166</v>
      </c>
      <c r="AT102" s="214" t="s">
        <v>115</v>
      </c>
      <c r="AU102" s="214" t="s">
        <v>79</v>
      </c>
      <c r="AY102" s="16" t="s">
        <v>111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77</v>
      </c>
      <c r="BK102" s="215">
        <f>ROUND(I102*H102,2)</f>
        <v>0</v>
      </c>
      <c r="BL102" s="16" t="s">
        <v>166</v>
      </c>
      <c r="BM102" s="214" t="s">
        <v>170</v>
      </c>
    </row>
    <row r="103" s="2" customFormat="1" ht="14.4" customHeight="1">
      <c r="A103" s="37"/>
      <c r="B103" s="38"/>
      <c r="C103" s="203" t="s">
        <v>79</v>
      </c>
      <c r="D103" s="203" t="s">
        <v>115</v>
      </c>
      <c r="E103" s="204" t="s">
        <v>171</v>
      </c>
      <c r="F103" s="205" t="s">
        <v>172</v>
      </c>
      <c r="G103" s="206" t="s">
        <v>147</v>
      </c>
      <c r="H103" s="207">
        <v>7</v>
      </c>
      <c r="I103" s="208"/>
      <c r="J103" s="209">
        <f>ROUND(I103*H103,2)</f>
        <v>0</v>
      </c>
      <c r="K103" s="205" t="s">
        <v>129</v>
      </c>
      <c r="L103" s="43"/>
      <c r="M103" s="210" t="s">
        <v>19</v>
      </c>
      <c r="N103" s="211" t="s">
        <v>40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166</v>
      </c>
      <c r="AT103" s="214" t="s">
        <v>115</v>
      </c>
      <c r="AU103" s="214" t="s">
        <v>79</v>
      </c>
      <c r="AY103" s="16" t="s">
        <v>111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77</v>
      </c>
      <c r="BK103" s="215">
        <f>ROUND(I103*H103,2)</f>
        <v>0</v>
      </c>
      <c r="BL103" s="16" t="s">
        <v>166</v>
      </c>
      <c r="BM103" s="214" t="s">
        <v>173</v>
      </c>
    </row>
    <row r="104" s="13" customFormat="1">
      <c r="A104" s="13"/>
      <c r="B104" s="221"/>
      <c r="C104" s="222"/>
      <c r="D104" s="216" t="s">
        <v>174</v>
      </c>
      <c r="E104" s="222"/>
      <c r="F104" s="223" t="s">
        <v>175</v>
      </c>
      <c r="G104" s="222"/>
      <c r="H104" s="224">
        <v>7</v>
      </c>
      <c r="I104" s="225"/>
      <c r="J104" s="222"/>
      <c r="K104" s="222"/>
      <c r="L104" s="226"/>
      <c r="M104" s="227"/>
      <c r="N104" s="228"/>
      <c r="O104" s="228"/>
      <c r="P104" s="228"/>
      <c r="Q104" s="228"/>
      <c r="R104" s="228"/>
      <c r="S104" s="228"/>
      <c r="T104" s="22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0" t="s">
        <v>174</v>
      </c>
      <c r="AU104" s="230" t="s">
        <v>79</v>
      </c>
      <c r="AV104" s="13" t="s">
        <v>79</v>
      </c>
      <c r="AW104" s="13" t="s">
        <v>4</v>
      </c>
      <c r="AX104" s="13" t="s">
        <v>77</v>
      </c>
      <c r="AY104" s="230" t="s">
        <v>111</v>
      </c>
    </row>
    <row r="105" s="2" customFormat="1" ht="14.4" customHeight="1">
      <c r="A105" s="37"/>
      <c r="B105" s="38"/>
      <c r="C105" s="203" t="s">
        <v>160</v>
      </c>
      <c r="D105" s="203" t="s">
        <v>115</v>
      </c>
      <c r="E105" s="204" t="s">
        <v>176</v>
      </c>
      <c r="F105" s="205" t="s">
        <v>177</v>
      </c>
      <c r="G105" s="206" t="s">
        <v>147</v>
      </c>
      <c r="H105" s="207">
        <v>6</v>
      </c>
      <c r="I105" s="208"/>
      <c r="J105" s="209">
        <f>ROUND(I105*H105,2)</f>
        <v>0</v>
      </c>
      <c r="K105" s="205" t="s">
        <v>129</v>
      </c>
      <c r="L105" s="43"/>
      <c r="M105" s="210" t="s">
        <v>19</v>
      </c>
      <c r="N105" s="211" t="s">
        <v>40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166</v>
      </c>
      <c r="AT105" s="214" t="s">
        <v>115</v>
      </c>
      <c r="AU105" s="214" t="s">
        <v>79</v>
      </c>
      <c r="AY105" s="16" t="s">
        <v>111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77</v>
      </c>
      <c r="BK105" s="215">
        <f>ROUND(I105*H105,2)</f>
        <v>0</v>
      </c>
      <c r="BL105" s="16" t="s">
        <v>166</v>
      </c>
      <c r="BM105" s="214" t="s">
        <v>178</v>
      </c>
    </row>
    <row r="106" s="2" customFormat="1" ht="14.4" customHeight="1">
      <c r="A106" s="37"/>
      <c r="B106" s="38"/>
      <c r="C106" s="203" t="s">
        <v>179</v>
      </c>
      <c r="D106" s="203" t="s">
        <v>115</v>
      </c>
      <c r="E106" s="204" t="s">
        <v>180</v>
      </c>
      <c r="F106" s="205" t="s">
        <v>181</v>
      </c>
      <c r="G106" s="206" t="s">
        <v>147</v>
      </c>
      <c r="H106" s="207">
        <v>1</v>
      </c>
      <c r="I106" s="208"/>
      <c r="J106" s="209">
        <f>ROUND(I106*H106,2)</f>
        <v>0</v>
      </c>
      <c r="K106" s="205" t="s">
        <v>129</v>
      </c>
      <c r="L106" s="43"/>
      <c r="M106" s="231" t="s">
        <v>19</v>
      </c>
      <c r="N106" s="232" t="s">
        <v>40</v>
      </c>
      <c r="O106" s="233"/>
      <c r="P106" s="234">
        <f>O106*H106</f>
        <v>0</v>
      </c>
      <c r="Q106" s="234">
        <v>0</v>
      </c>
      <c r="R106" s="234">
        <f>Q106*H106</f>
        <v>0</v>
      </c>
      <c r="S106" s="234">
        <v>0</v>
      </c>
      <c r="T106" s="23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166</v>
      </c>
      <c r="AT106" s="214" t="s">
        <v>115</v>
      </c>
      <c r="AU106" s="214" t="s">
        <v>79</v>
      </c>
      <c r="AY106" s="16" t="s">
        <v>111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77</v>
      </c>
      <c r="BK106" s="215">
        <f>ROUND(I106*H106,2)</f>
        <v>0</v>
      </c>
      <c r="BL106" s="16" t="s">
        <v>166</v>
      </c>
      <c r="BM106" s="214" t="s">
        <v>182</v>
      </c>
    </row>
    <row r="107" s="2" customFormat="1" ht="6.96" customHeight="1">
      <c r="A107" s="37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43"/>
      <c r="M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</sheetData>
  <sheetProtection sheet="1" autoFilter="0" formatColumns="0" formatRows="0" objects="1" scenarios="1" spinCount="100000" saltValue="ByBMOh95KumbG/wHHWtqU5ViU76779cPkImodeA1WKjauiWm6dRghKf+R5/oOXVPNanaBe0zT5cpatNnxoRGOQ==" hashValue="aO0w3YVSIYHF2V1Yq+T6/20/15wuzFL/AdbARnWWucERNpdeoj7zBh6o8GFg0ijUgCPuUnlysDIiB+g09aUtWw==" algorithmName="SHA-512" password="CC35"/>
  <autoFilter ref="C84:K10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79</v>
      </c>
    </row>
    <row r="4" s="1" customFormat="1" ht="24.96" customHeight="1">
      <c r="B4" s="19"/>
      <c r="D4" s="129" t="s">
        <v>83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Veřejné osvětlení na ul. Štefánikova u ČSOB v Novém Jičíně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84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183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22. 5. 2020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27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28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27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30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27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32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27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33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35</v>
      </c>
      <c r="E30" s="37"/>
      <c r="F30" s="37"/>
      <c r="G30" s="37"/>
      <c r="H30" s="37"/>
      <c r="I30" s="37"/>
      <c r="J30" s="143">
        <f>ROUND(J91,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37</v>
      </c>
      <c r="G32" s="37"/>
      <c r="H32" s="37"/>
      <c r="I32" s="144" t="s">
        <v>36</v>
      </c>
      <c r="J32" s="144" t="s">
        <v>38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39</v>
      </c>
      <c r="E33" s="131" t="s">
        <v>40</v>
      </c>
      <c r="F33" s="146">
        <f>ROUND((SUM(BE91:BE182)),  2)</f>
        <v>0</v>
      </c>
      <c r="G33" s="37"/>
      <c r="H33" s="37"/>
      <c r="I33" s="147">
        <v>0.20999999999999999</v>
      </c>
      <c r="J33" s="146">
        <f>ROUND(((SUM(BE91:BE182))*I33),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41</v>
      </c>
      <c r="F34" s="146">
        <f>ROUND((SUM(BF91:BF182)),  2)</f>
        <v>0</v>
      </c>
      <c r="G34" s="37"/>
      <c r="H34" s="37"/>
      <c r="I34" s="147">
        <v>0.14999999999999999</v>
      </c>
      <c r="J34" s="146">
        <f>ROUND(((SUM(BF91:BF182))*I34),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42</v>
      </c>
      <c r="F35" s="146">
        <f>ROUND((SUM(BG91:BG182)),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43</v>
      </c>
      <c r="F36" s="146">
        <f>ROUND((SUM(BH91:BH182)),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44</v>
      </c>
      <c r="F37" s="146">
        <f>ROUND((SUM(BI91:BI182)),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Veřejné osvětlení na ul. Štefánikova u ČSOB v Novém Jičíně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84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SO02 - Montáž stožárů VO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22. 5. 2020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87</v>
      </c>
      <c r="D57" s="161"/>
      <c r="E57" s="161"/>
      <c r="F57" s="161"/>
      <c r="G57" s="161"/>
      <c r="H57" s="161"/>
      <c r="I57" s="161"/>
      <c r="J57" s="162" t="s">
        <v>88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67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s="9" customFormat="1" ht="24.96" customHeight="1">
      <c r="A60" s="9"/>
      <c r="B60" s="164"/>
      <c r="C60" s="165"/>
      <c r="D60" s="166" t="s">
        <v>92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93</v>
      </c>
      <c r="E61" s="173"/>
      <c r="F61" s="173"/>
      <c r="G61" s="173"/>
      <c r="H61" s="173"/>
      <c r="I61" s="173"/>
      <c r="J61" s="174">
        <f>J93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94</v>
      </c>
      <c r="E62" s="167"/>
      <c r="F62" s="167"/>
      <c r="G62" s="167"/>
      <c r="H62" s="167"/>
      <c r="I62" s="167"/>
      <c r="J62" s="168">
        <f>J98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95</v>
      </c>
      <c r="E63" s="173"/>
      <c r="F63" s="173"/>
      <c r="G63" s="173"/>
      <c r="H63" s="173"/>
      <c r="I63" s="173"/>
      <c r="J63" s="174">
        <f>J99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184</v>
      </c>
      <c r="E64" s="173"/>
      <c r="F64" s="173"/>
      <c r="G64" s="173"/>
      <c r="H64" s="173"/>
      <c r="I64" s="173"/>
      <c r="J64" s="174">
        <f>J130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185</v>
      </c>
      <c r="E65" s="167"/>
      <c r="F65" s="167"/>
      <c r="G65" s="167"/>
      <c r="H65" s="167"/>
      <c r="I65" s="167"/>
      <c r="J65" s="168">
        <f>J133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186</v>
      </c>
      <c r="E66" s="173"/>
      <c r="F66" s="173"/>
      <c r="G66" s="173"/>
      <c r="H66" s="173"/>
      <c r="I66" s="173"/>
      <c r="J66" s="174">
        <f>J135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187</v>
      </c>
      <c r="E67" s="167"/>
      <c r="F67" s="167"/>
      <c r="G67" s="167"/>
      <c r="H67" s="167"/>
      <c r="I67" s="167"/>
      <c r="J67" s="168">
        <f>J169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188</v>
      </c>
      <c r="E68" s="173"/>
      <c r="F68" s="173"/>
      <c r="G68" s="173"/>
      <c r="H68" s="173"/>
      <c r="I68" s="173"/>
      <c r="J68" s="174">
        <f>J170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189</v>
      </c>
      <c r="E69" s="173"/>
      <c r="F69" s="173"/>
      <c r="G69" s="173"/>
      <c r="H69" s="173"/>
      <c r="I69" s="173"/>
      <c r="J69" s="174">
        <f>J172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190</v>
      </c>
      <c r="E70" s="173"/>
      <c r="F70" s="173"/>
      <c r="G70" s="173"/>
      <c r="H70" s="173"/>
      <c r="I70" s="173"/>
      <c r="J70" s="174">
        <f>J174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191</v>
      </c>
      <c r="E71" s="173"/>
      <c r="F71" s="173"/>
      <c r="G71" s="173"/>
      <c r="H71" s="173"/>
      <c r="I71" s="173"/>
      <c r="J71" s="174">
        <f>J181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96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59" t="str">
        <f>E7</f>
        <v>Veřejné osvětlení na ul. Štefánikova u ČSOB v Novém Jičíně</v>
      </c>
      <c r="F81" s="31"/>
      <c r="G81" s="31"/>
      <c r="H81" s="31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84</v>
      </c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>SO02 - Montáž stožárů VO</v>
      </c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 xml:space="preserve"> </v>
      </c>
      <c r="G85" s="39"/>
      <c r="H85" s="39"/>
      <c r="I85" s="31" t="s">
        <v>23</v>
      </c>
      <c r="J85" s="71" t="str">
        <f>IF(J12="","",J12)</f>
        <v>22. 5. 2020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 xml:space="preserve"> </v>
      </c>
      <c r="G87" s="39"/>
      <c r="H87" s="39"/>
      <c r="I87" s="31" t="s">
        <v>30</v>
      </c>
      <c r="J87" s="35" t="str">
        <f>E21</f>
        <v xml:space="preserve"> 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28</v>
      </c>
      <c r="D88" s="39"/>
      <c r="E88" s="39"/>
      <c r="F88" s="26" t="str">
        <f>IF(E18="","",E18)</f>
        <v>Vyplň údaj</v>
      </c>
      <c r="G88" s="39"/>
      <c r="H88" s="39"/>
      <c r="I88" s="31" t="s">
        <v>32</v>
      </c>
      <c r="J88" s="35" t="str">
        <f>E24</f>
        <v xml:space="preserve"> </v>
      </c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3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76"/>
      <c r="B90" s="177"/>
      <c r="C90" s="178" t="s">
        <v>97</v>
      </c>
      <c r="D90" s="179" t="s">
        <v>54</v>
      </c>
      <c r="E90" s="179" t="s">
        <v>50</v>
      </c>
      <c r="F90" s="179" t="s">
        <v>51</v>
      </c>
      <c r="G90" s="179" t="s">
        <v>98</v>
      </c>
      <c r="H90" s="179" t="s">
        <v>99</v>
      </c>
      <c r="I90" s="179" t="s">
        <v>100</v>
      </c>
      <c r="J90" s="179" t="s">
        <v>88</v>
      </c>
      <c r="K90" s="180" t="s">
        <v>101</v>
      </c>
      <c r="L90" s="181"/>
      <c r="M90" s="91" t="s">
        <v>19</v>
      </c>
      <c r="N90" s="92" t="s">
        <v>39</v>
      </c>
      <c r="O90" s="92" t="s">
        <v>102</v>
      </c>
      <c r="P90" s="92" t="s">
        <v>103</v>
      </c>
      <c r="Q90" s="92" t="s">
        <v>104</v>
      </c>
      <c r="R90" s="92" t="s">
        <v>105</v>
      </c>
      <c r="S90" s="92" t="s">
        <v>106</v>
      </c>
      <c r="T90" s="93" t="s">
        <v>107</v>
      </c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="2" customFormat="1" ht="22.8" customHeight="1">
      <c r="A91" s="37"/>
      <c r="B91" s="38"/>
      <c r="C91" s="98" t="s">
        <v>108</v>
      </c>
      <c r="D91" s="39"/>
      <c r="E91" s="39"/>
      <c r="F91" s="39"/>
      <c r="G91" s="39"/>
      <c r="H91" s="39"/>
      <c r="I91" s="39"/>
      <c r="J91" s="182">
        <f>BK91</f>
        <v>0</v>
      </c>
      <c r="K91" s="39"/>
      <c r="L91" s="43"/>
      <c r="M91" s="94"/>
      <c r="N91" s="183"/>
      <c r="O91" s="95"/>
      <c r="P91" s="184">
        <f>P92+P98+P133+P169</f>
        <v>0</v>
      </c>
      <c r="Q91" s="95"/>
      <c r="R91" s="184">
        <f>R92+R98+R133+R169</f>
        <v>22.92254861088</v>
      </c>
      <c r="S91" s="95"/>
      <c r="T91" s="185">
        <f>T92+T98+T133+T169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68</v>
      </c>
      <c r="AU91" s="16" t="s">
        <v>89</v>
      </c>
      <c r="BK91" s="186">
        <f>BK92+BK98+BK133+BK169</f>
        <v>0</v>
      </c>
    </row>
    <row r="92" s="12" customFormat="1" ht="25.92" customHeight="1">
      <c r="A92" s="12"/>
      <c r="B92" s="187"/>
      <c r="C92" s="188"/>
      <c r="D92" s="189" t="s">
        <v>68</v>
      </c>
      <c r="E92" s="190" t="s">
        <v>131</v>
      </c>
      <c r="F92" s="190" t="s">
        <v>132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</f>
        <v>0</v>
      </c>
      <c r="Q92" s="195"/>
      <c r="R92" s="196">
        <f>R93</f>
        <v>0.13411999999999999</v>
      </c>
      <c r="S92" s="195"/>
      <c r="T92" s="19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79</v>
      </c>
      <c r="AT92" s="199" t="s">
        <v>68</v>
      </c>
      <c r="AU92" s="199" t="s">
        <v>69</v>
      </c>
      <c r="AY92" s="198" t="s">
        <v>111</v>
      </c>
      <c r="BK92" s="200">
        <f>BK93</f>
        <v>0</v>
      </c>
    </row>
    <row r="93" s="12" customFormat="1" ht="22.8" customHeight="1">
      <c r="A93" s="12"/>
      <c r="B93" s="187"/>
      <c r="C93" s="188"/>
      <c r="D93" s="189" t="s">
        <v>68</v>
      </c>
      <c r="E93" s="201" t="s">
        <v>133</v>
      </c>
      <c r="F93" s="201" t="s">
        <v>134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SUM(P94:P97)</f>
        <v>0</v>
      </c>
      <c r="Q93" s="195"/>
      <c r="R93" s="196">
        <f>SUM(R94:R97)</f>
        <v>0.13411999999999999</v>
      </c>
      <c r="S93" s="195"/>
      <c r="T93" s="197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79</v>
      </c>
      <c r="AT93" s="199" t="s">
        <v>68</v>
      </c>
      <c r="AU93" s="199" t="s">
        <v>77</v>
      </c>
      <c r="AY93" s="198" t="s">
        <v>111</v>
      </c>
      <c r="BK93" s="200">
        <f>SUM(BK94:BK97)</f>
        <v>0</v>
      </c>
    </row>
    <row r="94" s="2" customFormat="1" ht="24.15" customHeight="1">
      <c r="A94" s="37"/>
      <c r="B94" s="38"/>
      <c r="C94" s="203" t="s">
        <v>192</v>
      </c>
      <c r="D94" s="203" t="s">
        <v>115</v>
      </c>
      <c r="E94" s="204" t="s">
        <v>193</v>
      </c>
      <c r="F94" s="205" t="s">
        <v>194</v>
      </c>
      <c r="G94" s="206" t="s">
        <v>147</v>
      </c>
      <c r="H94" s="207">
        <v>14</v>
      </c>
      <c r="I94" s="208"/>
      <c r="J94" s="209">
        <f>ROUND(I94*H94,2)</f>
        <v>0</v>
      </c>
      <c r="K94" s="205" t="s">
        <v>129</v>
      </c>
      <c r="L94" s="43"/>
      <c r="M94" s="210" t="s">
        <v>19</v>
      </c>
      <c r="N94" s="211" t="s">
        <v>40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139</v>
      </c>
      <c r="AT94" s="214" t="s">
        <v>115</v>
      </c>
      <c r="AU94" s="214" t="s">
        <v>79</v>
      </c>
      <c r="AY94" s="16" t="s">
        <v>111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77</v>
      </c>
      <c r="BK94" s="215">
        <f>ROUND(I94*H94,2)</f>
        <v>0</v>
      </c>
      <c r="BL94" s="16" t="s">
        <v>139</v>
      </c>
      <c r="BM94" s="214" t="s">
        <v>195</v>
      </c>
    </row>
    <row r="95" s="2" customFormat="1" ht="14.4" customHeight="1">
      <c r="A95" s="37"/>
      <c r="B95" s="38"/>
      <c r="C95" s="236" t="s">
        <v>196</v>
      </c>
      <c r="D95" s="236" t="s">
        <v>158</v>
      </c>
      <c r="E95" s="237" t="s">
        <v>197</v>
      </c>
      <c r="F95" s="238" t="s">
        <v>198</v>
      </c>
      <c r="G95" s="239" t="s">
        <v>147</v>
      </c>
      <c r="H95" s="240">
        <v>14</v>
      </c>
      <c r="I95" s="241"/>
      <c r="J95" s="242">
        <f>ROUND(I95*H95,2)</f>
        <v>0</v>
      </c>
      <c r="K95" s="238" t="s">
        <v>129</v>
      </c>
      <c r="L95" s="243"/>
      <c r="M95" s="244" t="s">
        <v>19</v>
      </c>
      <c r="N95" s="245" t="s">
        <v>40</v>
      </c>
      <c r="O95" s="83"/>
      <c r="P95" s="212">
        <f>O95*H95</f>
        <v>0</v>
      </c>
      <c r="Q95" s="212">
        <v>0.00958</v>
      </c>
      <c r="R95" s="212">
        <f>Q95*H95</f>
        <v>0.13411999999999999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199</v>
      </c>
      <c r="AT95" s="214" t="s">
        <v>158</v>
      </c>
      <c r="AU95" s="214" t="s">
        <v>79</v>
      </c>
      <c r="AY95" s="16" t="s">
        <v>111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77</v>
      </c>
      <c r="BK95" s="215">
        <f>ROUND(I95*H95,2)</f>
        <v>0</v>
      </c>
      <c r="BL95" s="16" t="s">
        <v>139</v>
      </c>
      <c r="BM95" s="214" t="s">
        <v>200</v>
      </c>
    </row>
    <row r="96" s="2" customFormat="1" ht="24.15" customHeight="1">
      <c r="A96" s="37"/>
      <c r="B96" s="38"/>
      <c r="C96" s="203" t="s">
        <v>201</v>
      </c>
      <c r="D96" s="203" t="s">
        <v>115</v>
      </c>
      <c r="E96" s="204" t="s">
        <v>202</v>
      </c>
      <c r="F96" s="205" t="s">
        <v>203</v>
      </c>
      <c r="G96" s="206" t="s">
        <v>147</v>
      </c>
      <c r="H96" s="207">
        <v>1</v>
      </c>
      <c r="I96" s="208"/>
      <c r="J96" s="209">
        <f>ROUND(I96*H96,2)</f>
        <v>0</v>
      </c>
      <c r="K96" s="205" t="s">
        <v>129</v>
      </c>
      <c r="L96" s="43"/>
      <c r="M96" s="210" t="s">
        <v>19</v>
      </c>
      <c r="N96" s="211" t="s">
        <v>40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166</v>
      </c>
      <c r="AT96" s="214" t="s">
        <v>115</v>
      </c>
      <c r="AU96" s="214" t="s">
        <v>79</v>
      </c>
      <c r="AY96" s="16" t="s">
        <v>111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77</v>
      </c>
      <c r="BK96" s="215">
        <f>ROUND(I96*H96,2)</f>
        <v>0</v>
      </c>
      <c r="BL96" s="16" t="s">
        <v>166</v>
      </c>
      <c r="BM96" s="214" t="s">
        <v>204</v>
      </c>
    </row>
    <row r="97" s="2" customFormat="1">
      <c r="A97" s="37"/>
      <c r="B97" s="38"/>
      <c r="C97" s="39"/>
      <c r="D97" s="216" t="s">
        <v>156</v>
      </c>
      <c r="E97" s="39"/>
      <c r="F97" s="217" t="s">
        <v>205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156</v>
      </c>
      <c r="AU97" s="16" t="s">
        <v>79</v>
      </c>
    </row>
    <row r="98" s="12" customFormat="1" ht="25.92" customHeight="1">
      <c r="A98" s="12"/>
      <c r="B98" s="187"/>
      <c r="C98" s="188"/>
      <c r="D98" s="189" t="s">
        <v>68</v>
      </c>
      <c r="E98" s="190" t="s">
        <v>158</v>
      </c>
      <c r="F98" s="190" t="s">
        <v>159</v>
      </c>
      <c r="G98" s="188"/>
      <c r="H98" s="188"/>
      <c r="I98" s="191"/>
      <c r="J98" s="192">
        <f>BK98</f>
        <v>0</v>
      </c>
      <c r="K98" s="188"/>
      <c r="L98" s="193"/>
      <c r="M98" s="194"/>
      <c r="N98" s="195"/>
      <c r="O98" s="195"/>
      <c r="P98" s="196">
        <f>P99+P130</f>
        <v>0</v>
      </c>
      <c r="Q98" s="195"/>
      <c r="R98" s="196">
        <f>R99+R130</f>
        <v>1.00634</v>
      </c>
      <c r="S98" s="195"/>
      <c r="T98" s="197">
        <f>T99+T130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8" t="s">
        <v>160</v>
      </c>
      <c r="AT98" s="199" t="s">
        <v>68</v>
      </c>
      <c r="AU98" s="199" t="s">
        <v>69</v>
      </c>
      <c r="AY98" s="198" t="s">
        <v>111</v>
      </c>
      <c r="BK98" s="200">
        <f>BK99+BK130</f>
        <v>0</v>
      </c>
    </row>
    <row r="99" s="12" customFormat="1" ht="22.8" customHeight="1">
      <c r="A99" s="12"/>
      <c r="B99" s="187"/>
      <c r="C99" s="188"/>
      <c r="D99" s="189" t="s">
        <v>68</v>
      </c>
      <c r="E99" s="201" t="s">
        <v>161</v>
      </c>
      <c r="F99" s="201" t="s">
        <v>162</v>
      </c>
      <c r="G99" s="188"/>
      <c r="H99" s="188"/>
      <c r="I99" s="191"/>
      <c r="J99" s="202">
        <f>BK99</f>
        <v>0</v>
      </c>
      <c r="K99" s="188"/>
      <c r="L99" s="193"/>
      <c r="M99" s="194"/>
      <c r="N99" s="195"/>
      <c r="O99" s="195"/>
      <c r="P99" s="196">
        <f>SUM(P100:P129)</f>
        <v>0</v>
      </c>
      <c r="Q99" s="195"/>
      <c r="R99" s="196">
        <f>SUM(R100:R129)</f>
        <v>1.00634</v>
      </c>
      <c r="S99" s="195"/>
      <c r="T99" s="197">
        <f>SUM(T100:T129)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8" t="s">
        <v>160</v>
      </c>
      <c r="AT99" s="199" t="s">
        <v>68</v>
      </c>
      <c r="AU99" s="199" t="s">
        <v>77</v>
      </c>
      <c r="AY99" s="198" t="s">
        <v>111</v>
      </c>
      <c r="BK99" s="200">
        <f>SUM(BK100:BK129)</f>
        <v>0</v>
      </c>
    </row>
    <row r="100" s="2" customFormat="1" ht="24.15" customHeight="1">
      <c r="A100" s="37"/>
      <c r="B100" s="38"/>
      <c r="C100" s="203" t="s">
        <v>206</v>
      </c>
      <c r="D100" s="203" t="s">
        <v>115</v>
      </c>
      <c r="E100" s="204" t="s">
        <v>207</v>
      </c>
      <c r="F100" s="205" t="s">
        <v>208</v>
      </c>
      <c r="G100" s="206" t="s">
        <v>147</v>
      </c>
      <c r="H100" s="207">
        <v>14</v>
      </c>
      <c r="I100" s="208"/>
      <c r="J100" s="209">
        <f>ROUND(I100*H100,2)</f>
        <v>0</v>
      </c>
      <c r="K100" s="205" t="s">
        <v>129</v>
      </c>
      <c r="L100" s="43"/>
      <c r="M100" s="210" t="s">
        <v>19</v>
      </c>
      <c r="N100" s="211" t="s">
        <v>40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166</v>
      </c>
      <c r="AT100" s="214" t="s">
        <v>115</v>
      </c>
      <c r="AU100" s="214" t="s">
        <v>79</v>
      </c>
      <c r="AY100" s="16" t="s">
        <v>111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77</v>
      </c>
      <c r="BK100" s="215">
        <f>ROUND(I100*H100,2)</f>
        <v>0</v>
      </c>
      <c r="BL100" s="16" t="s">
        <v>166</v>
      </c>
      <c r="BM100" s="214" t="s">
        <v>209</v>
      </c>
    </row>
    <row r="101" s="2" customFormat="1" ht="14.4" customHeight="1">
      <c r="A101" s="37"/>
      <c r="B101" s="38"/>
      <c r="C101" s="236" t="s">
        <v>210</v>
      </c>
      <c r="D101" s="236" t="s">
        <v>158</v>
      </c>
      <c r="E101" s="237" t="s">
        <v>211</v>
      </c>
      <c r="F101" s="238" t="s">
        <v>212</v>
      </c>
      <c r="G101" s="239" t="s">
        <v>147</v>
      </c>
      <c r="H101" s="240">
        <v>14</v>
      </c>
      <c r="I101" s="241"/>
      <c r="J101" s="242">
        <f>ROUND(I101*H101,2)</f>
        <v>0</v>
      </c>
      <c r="K101" s="238" t="s">
        <v>129</v>
      </c>
      <c r="L101" s="243"/>
      <c r="M101" s="244" t="s">
        <v>19</v>
      </c>
      <c r="N101" s="245" t="s">
        <v>40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213</v>
      </c>
      <c r="AT101" s="214" t="s">
        <v>158</v>
      </c>
      <c r="AU101" s="214" t="s">
        <v>79</v>
      </c>
      <c r="AY101" s="16" t="s">
        <v>111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77</v>
      </c>
      <c r="BK101" s="215">
        <f>ROUND(I101*H101,2)</f>
        <v>0</v>
      </c>
      <c r="BL101" s="16" t="s">
        <v>166</v>
      </c>
      <c r="BM101" s="214" t="s">
        <v>214</v>
      </c>
    </row>
    <row r="102" s="2" customFormat="1" ht="24.15" customHeight="1">
      <c r="A102" s="37"/>
      <c r="B102" s="38"/>
      <c r="C102" s="203" t="s">
        <v>215</v>
      </c>
      <c r="D102" s="203" t="s">
        <v>115</v>
      </c>
      <c r="E102" s="204" t="s">
        <v>216</v>
      </c>
      <c r="F102" s="205" t="s">
        <v>217</v>
      </c>
      <c r="G102" s="206" t="s">
        <v>147</v>
      </c>
      <c r="H102" s="207">
        <v>8</v>
      </c>
      <c r="I102" s="208"/>
      <c r="J102" s="209">
        <f>ROUND(I102*H102,2)</f>
        <v>0</v>
      </c>
      <c r="K102" s="205" t="s">
        <v>129</v>
      </c>
      <c r="L102" s="43"/>
      <c r="M102" s="210" t="s">
        <v>19</v>
      </c>
      <c r="N102" s="211" t="s">
        <v>40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166</v>
      </c>
      <c r="AT102" s="214" t="s">
        <v>115</v>
      </c>
      <c r="AU102" s="214" t="s">
        <v>79</v>
      </c>
      <c r="AY102" s="16" t="s">
        <v>111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77</v>
      </c>
      <c r="BK102" s="215">
        <f>ROUND(I102*H102,2)</f>
        <v>0</v>
      </c>
      <c r="BL102" s="16" t="s">
        <v>166</v>
      </c>
      <c r="BM102" s="214" t="s">
        <v>218</v>
      </c>
    </row>
    <row r="103" s="2" customFormat="1" ht="14.4" customHeight="1">
      <c r="A103" s="37"/>
      <c r="B103" s="38"/>
      <c r="C103" s="236" t="s">
        <v>179</v>
      </c>
      <c r="D103" s="236" t="s">
        <v>158</v>
      </c>
      <c r="E103" s="237" t="s">
        <v>219</v>
      </c>
      <c r="F103" s="238" t="s">
        <v>220</v>
      </c>
      <c r="G103" s="239" t="s">
        <v>147</v>
      </c>
      <c r="H103" s="240">
        <v>8</v>
      </c>
      <c r="I103" s="241"/>
      <c r="J103" s="242">
        <f>ROUND(I103*H103,2)</f>
        <v>0</v>
      </c>
      <c r="K103" s="238" t="s">
        <v>129</v>
      </c>
      <c r="L103" s="243"/>
      <c r="M103" s="244" t="s">
        <v>19</v>
      </c>
      <c r="N103" s="245" t="s">
        <v>40</v>
      </c>
      <c r="O103" s="83"/>
      <c r="P103" s="212">
        <f>O103*H103</f>
        <v>0</v>
      </c>
      <c r="Q103" s="212">
        <v>3.0000000000000001E-05</v>
      </c>
      <c r="R103" s="212">
        <f>Q103*H103</f>
        <v>0.00024000000000000001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221</v>
      </c>
      <c r="AT103" s="214" t="s">
        <v>158</v>
      </c>
      <c r="AU103" s="214" t="s">
        <v>79</v>
      </c>
      <c r="AY103" s="16" t="s">
        <v>111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77</v>
      </c>
      <c r="BK103" s="215">
        <f>ROUND(I103*H103,2)</f>
        <v>0</v>
      </c>
      <c r="BL103" s="16" t="s">
        <v>221</v>
      </c>
      <c r="BM103" s="214" t="s">
        <v>222</v>
      </c>
    </row>
    <row r="104" s="2" customFormat="1" ht="14.4" customHeight="1">
      <c r="A104" s="37"/>
      <c r="B104" s="38"/>
      <c r="C104" s="203" t="s">
        <v>126</v>
      </c>
      <c r="D104" s="203" t="s">
        <v>115</v>
      </c>
      <c r="E104" s="204" t="s">
        <v>223</v>
      </c>
      <c r="F104" s="205" t="s">
        <v>224</v>
      </c>
      <c r="G104" s="206" t="s">
        <v>147</v>
      </c>
      <c r="H104" s="207">
        <v>8</v>
      </c>
      <c r="I104" s="208"/>
      <c r="J104" s="209">
        <f>ROUND(I104*H104,2)</f>
        <v>0</v>
      </c>
      <c r="K104" s="205" t="s">
        <v>129</v>
      </c>
      <c r="L104" s="43"/>
      <c r="M104" s="210" t="s">
        <v>19</v>
      </c>
      <c r="N104" s="211" t="s">
        <v>40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166</v>
      </c>
      <c r="AT104" s="214" t="s">
        <v>115</v>
      </c>
      <c r="AU104" s="214" t="s">
        <v>79</v>
      </c>
      <c r="AY104" s="16" t="s">
        <v>111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77</v>
      </c>
      <c r="BK104" s="215">
        <f>ROUND(I104*H104,2)</f>
        <v>0</v>
      </c>
      <c r="BL104" s="16" t="s">
        <v>166</v>
      </c>
      <c r="BM104" s="214" t="s">
        <v>225</v>
      </c>
    </row>
    <row r="105" s="2" customFormat="1" ht="24.15" customHeight="1">
      <c r="A105" s="37"/>
      <c r="B105" s="38"/>
      <c r="C105" s="236" t="s">
        <v>149</v>
      </c>
      <c r="D105" s="236" t="s">
        <v>158</v>
      </c>
      <c r="E105" s="237" t="s">
        <v>226</v>
      </c>
      <c r="F105" s="238" t="s">
        <v>227</v>
      </c>
      <c r="G105" s="239" t="s">
        <v>147</v>
      </c>
      <c r="H105" s="240">
        <v>2</v>
      </c>
      <c r="I105" s="241"/>
      <c r="J105" s="242">
        <f>ROUND(I105*H105,2)</f>
        <v>0</v>
      </c>
      <c r="K105" s="238" t="s">
        <v>19</v>
      </c>
      <c r="L105" s="243"/>
      <c r="M105" s="244" t="s">
        <v>19</v>
      </c>
      <c r="N105" s="245" t="s">
        <v>40</v>
      </c>
      <c r="O105" s="83"/>
      <c r="P105" s="212">
        <f>O105*H105</f>
        <v>0</v>
      </c>
      <c r="Q105" s="212">
        <v>0.01</v>
      </c>
      <c r="R105" s="212">
        <f>Q105*H105</f>
        <v>0.02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221</v>
      </c>
      <c r="AT105" s="214" t="s">
        <v>158</v>
      </c>
      <c r="AU105" s="214" t="s">
        <v>79</v>
      </c>
      <c r="AY105" s="16" t="s">
        <v>111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77</v>
      </c>
      <c r="BK105" s="215">
        <f>ROUND(I105*H105,2)</f>
        <v>0</v>
      </c>
      <c r="BL105" s="16" t="s">
        <v>221</v>
      </c>
      <c r="BM105" s="214" t="s">
        <v>228</v>
      </c>
    </row>
    <row r="106" s="2" customFormat="1" ht="24.15" customHeight="1">
      <c r="A106" s="37"/>
      <c r="B106" s="38"/>
      <c r="C106" s="236" t="s">
        <v>229</v>
      </c>
      <c r="D106" s="236" t="s">
        <v>158</v>
      </c>
      <c r="E106" s="237" t="s">
        <v>230</v>
      </c>
      <c r="F106" s="238" t="s">
        <v>231</v>
      </c>
      <c r="G106" s="239" t="s">
        <v>147</v>
      </c>
      <c r="H106" s="240">
        <v>6</v>
      </c>
      <c r="I106" s="241"/>
      <c r="J106" s="242">
        <f>ROUND(I106*H106,2)</f>
        <v>0</v>
      </c>
      <c r="K106" s="238" t="s">
        <v>19</v>
      </c>
      <c r="L106" s="243"/>
      <c r="M106" s="244" t="s">
        <v>19</v>
      </c>
      <c r="N106" s="245" t="s">
        <v>40</v>
      </c>
      <c r="O106" s="83"/>
      <c r="P106" s="212">
        <f>O106*H106</f>
        <v>0</v>
      </c>
      <c r="Q106" s="212">
        <v>0.01</v>
      </c>
      <c r="R106" s="212">
        <f>Q106*H106</f>
        <v>0.059999999999999998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221</v>
      </c>
      <c r="AT106" s="214" t="s">
        <v>158</v>
      </c>
      <c r="AU106" s="214" t="s">
        <v>79</v>
      </c>
      <c r="AY106" s="16" t="s">
        <v>111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77</v>
      </c>
      <c r="BK106" s="215">
        <f>ROUND(I106*H106,2)</f>
        <v>0</v>
      </c>
      <c r="BL106" s="16" t="s">
        <v>221</v>
      </c>
      <c r="BM106" s="214" t="s">
        <v>232</v>
      </c>
    </row>
    <row r="107" s="2" customFormat="1" ht="14.4" customHeight="1">
      <c r="A107" s="37"/>
      <c r="B107" s="38"/>
      <c r="C107" s="203" t="s">
        <v>112</v>
      </c>
      <c r="D107" s="203" t="s">
        <v>115</v>
      </c>
      <c r="E107" s="204" t="s">
        <v>171</v>
      </c>
      <c r="F107" s="205" t="s">
        <v>233</v>
      </c>
      <c r="G107" s="206" t="s">
        <v>147</v>
      </c>
      <c r="H107" s="207">
        <v>7</v>
      </c>
      <c r="I107" s="208"/>
      <c r="J107" s="209">
        <f>ROUND(I107*H107,2)</f>
        <v>0</v>
      </c>
      <c r="K107" s="205" t="s">
        <v>129</v>
      </c>
      <c r="L107" s="43"/>
      <c r="M107" s="210" t="s">
        <v>19</v>
      </c>
      <c r="N107" s="211" t="s">
        <v>40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166</v>
      </c>
      <c r="AT107" s="214" t="s">
        <v>115</v>
      </c>
      <c r="AU107" s="214" t="s">
        <v>79</v>
      </c>
      <c r="AY107" s="16" t="s">
        <v>111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77</v>
      </c>
      <c r="BK107" s="215">
        <f>ROUND(I107*H107,2)</f>
        <v>0</v>
      </c>
      <c r="BL107" s="16" t="s">
        <v>166</v>
      </c>
      <c r="BM107" s="214" t="s">
        <v>234</v>
      </c>
    </row>
    <row r="108" s="2" customFormat="1" ht="14.4" customHeight="1">
      <c r="A108" s="37"/>
      <c r="B108" s="38"/>
      <c r="C108" s="236" t="s">
        <v>135</v>
      </c>
      <c r="D108" s="236" t="s">
        <v>158</v>
      </c>
      <c r="E108" s="237" t="s">
        <v>235</v>
      </c>
      <c r="F108" s="238" t="s">
        <v>236</v>
      </c>
      <c r="G108" s="239" t="s">
        <v>147</v>
      </c>
      <c r="H108" s="240">
        <v>7</v>
      </c>
      <c r="I108" s="241"/>
      <c r="J108" s="242">
        <f>ROUND(I108*H108,2)</f>
        <v>0</v>
      </c>
      <c r="K108" s="238" t="s">
        <v>129</v>
      </c>
      <c r="L108" s="243"/>
      <c r="M108" s="244" t="s">
        <v>19</v>
      </c>
      <c r="N108" s="245" t="s">
        <v>40</v>
      </c>
      <c r="O108" s="83"/>
      <c r="P108" s="212">
        <f>O108*H108</f>
        <v>0</v>
      </c>
      <c r="Q108" s="212">
        <v>0.091999999999999998</v>
      </c>
      <c r="R108" s="212">
        <f>Q108*H108</f>
        <v>0.64400000000000002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221</v>
      </c>
      <c r="AT108" s="214" t="s">
        <v>158</v>
      </c>
      <c r="AU108" s="214" t="s">
        <v>79</v>
      </c>
      <c r="AY108" s="16" t="s">
        <v>111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77</v>
      </c>
      <c r="BK108" s="215">
        <f>ROUND(I108*H108,2)</f>
        <v>0</v>
      </c>
      <c r="BL108" s="16" t="s">
        <v>221</v>
      </c>
      <c r="BM108" s="214" t="s">
        <v>237</v>
      </c>
    </row>
    <row r="109" s="2" customFormat="1" ht="14.4" customHeight="1">
      <c r="A109" s="37"/>
      <c r="B109" s="38"/>
      <c r="C109" s="236" t="s">
        <v>141</v>
      </c>
      <c r="D109" s="236" t="s">
        <v>158</v>
      </c>
      <c r="E109" s="237" t="s">
        <v>238</v>
      </c>
      <c r="F109" s="238" t="s">
        <v>239</v>
      </c>
      <c r="G109" s="239" t="s">
        <v>124</v>
      </c>
      <c r="H109" s="240">
        <v>7</v>
      </c>
      <c r="I109" s="241"/>
      <c r="J109" s="242">
        <f>ROUND(I109*H109,2)</f>
        <v>0</v>
      </c>
      <c r="K109" s="238" t="s">
        <v>129</v>
      </c>
      <c r="L109" s="243"/>
      <c r="M109" s="244" t="s">
        <v>19</v>
      </c>
      <c r="N109" s="245" t="s">
        <v>40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221</v>
      </c>
      <c r="AT109" s="214" t="s">
        <v>158</v>
      </c>
      <c r="AU109" s="214" t="s">
        <v>79</v>
      </c>
      <c r="AY109" s="16" t="s">
        <v>111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77</v>
      </c>
      <c r="BK109" s="215">
        <f>ROUND(I109*H109,2)</f>
        <v>0</v>
      </c>
      <c r="BL109" s="16" t="s">
        <v>221</v>
      </c>
      <c r="BM109" s="214" t="s">
        <v>240</v>
      </c>
    </row>
    <row r="110" s="2" customFormat="1" ht="14.4" customHeight="1">
      <c r="A110" s="37"/>
      <c r="B110" s="38"/>
      <c r="C110" s="203" t="s">
        <v>241</v>
      </c>
      <c r="D110" s="203" t="s">
        <v>115</v>
      </c>
      <c r="E110" s="204" t="s">
        <v>242</v>
      </c>
      <c r="F110" s="205" t="s">
        <v>243</v>
      </c>
      <c r="G110" s="206" t="s">
        <v>147</v>
      </c>
      <c r="H110" s="207">
        <v>6</v>
      </c>
      <c r="I110" s="208"/>
      <c r="J110" s="209">
        <f>ROUND(I110*H110,2)</f>
        <v>0</v>
      </c>
      <c r="K110" s="205" t="s">
        <v>129</v>
      </c>
      <c r="L110" s="43"/>
      <c r="M110" s="210" t="s">
        <v>19</v>
      </c>
      <c r="N110" s="211" t="s">
        <v>40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166</v>
      </c>
      <c r="AT110" s="214" t="s">
        <v>115</v>
      </c>
      <c r="AU110" s="214" t="s">
        <v>79</v>
      </c>
      <c r="AY110" s="16" t="s">
        <v>111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77</v>
      </c>
      <c r="BK110" s="215">
        <f>ROUND(I110*H110,2)</f>
        <v>0</v>
      </c>
      <c r="BL110" s="16" t="s">
        <v>166</v>
      </c>
      <c r="BM110" s="214" t="s">
        <v>244</v>
      </c>
    </row>
    <row r="111" s="2" customFormat="1" ht="14.4" customHeight="1">
      <c r="A111" s="37"/>
      <c r="B111" s="38"/>
      <c r="C111" s="236" t="s">
        <v>121</v>
      </c>
      <c r="D111" s="236" t="s">
        <v>158</v>
      </c>
      <c r="E111" s="237" t="s">
        <v>245</v>
      </c>
      <c r="F111" s="238" t="s">
        <v>246</v>
      </c>
      <c r="G111" s="239" t="s">
        <v>147</v>
      </c>
      <c r="H111" s="240">
        <v>6</v>
      </c>
      <c r="I111" s="241"/>
      <c r="J111" s="242">
        <f>ROUND(I111*H111,2)</f>
        <v>0</v>
      </c>
      <c r="K111" s="238" t="s">
        <v>129</v>
      </c>
      <c r="L111" s="243"/>
      <c r="M111" s="244" t="s">
        <v>19</v>
      </c>
      <c r="N111" s="245" t="s">
        <v>40</v>
      </c>
      <c r="O111" s="83"/>
      <c r="P111" s="212">
        <f>O111*H111</f>
        <v>0</v>
      </c>
      <c r="Q111" s="212">
        <v>0.0287</v>
      </c>
      <c r="R111" s="212">
        <f>Q111*H111</f>
        <v>0.17219999999999999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221</v>
      </c>
      <c r="AT111" s="214" t="s">
        <v>158</v>
      </c>
      <c r="AU111" s="214" t="s">
        <v>79</v>
      </c>
      <c r="AY111" s="16" t="s">
        <v>111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77</v>
      </c>
      <c r="BK111" s="215">
        <f>ROUND(I111*H111,2)</f>
        <v>0</v>
      </c>
      <c r="BL111" s="16" t="s">
        <v>221</v>
      </c>
      <c r="BM111" s="214" t="s">
        <v>247</v>
      </c>
    </row>
    <row r="112" s="2" customFormat="1" ht="14.4" customHeight="1">
      <c r="A112" s="37"/>
      <c r="B112" s="38"/>
      <c r="C112" s="203" t="s">
        <v>248</v>
      </c>
      <c r="D112" s="203" t="s">
        <v>115</v>
      </c>
      <c r="E112" s="204" t="s">
        <v>249</v>
      </c>
      <c r="F112" s="205" t="s">
        <v>250</v>
      </c>
      <c r="G112" s="206" t="s">
        <v>147</v>
      </c>
      <c r="H112" s="207">
        <v>1</v>
      </c>
      <c r="I112" s="208"/>
      <c r="J112" s="209">
        <f>ROUND(I112*H112,2)</f>
        <v>0</v>
      </c>
      <c r="K112" s="205" t="s">
        <v>129</v>
      </c>
      <c r="L112" s="43"/>
      <c r="M112" s="210" t="s">
        <v>19</v>
      </c>
      <c r="N112" s="211" t="s">
        <v>40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166</v>
      </c>
      <c r="AT112" s="214" t="s">
        <v>115</v>
      </c>
      <c r="AU112" s="214" t="s">
        <v>79</v>
      </c>
      <c r="AY112" s="16" t="s">
        <v>111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77</v>
      </c>
      <c r="BK112" s="215">
        <f>ROUND(I112*H112,2)</f>
        <v>0</v>
      </c>
      <c r="BL112" s="16" t="s">
        <v>166</v>
      </c>
      <c r="BM112" s="214" t="s">
        <v>251</v>
      </c>
    </row>
    <row r="113" s="2" customFormat="1" ht="14.4" customHeight="1">
      <c r="A113" s="37"/>
      <c r="B113" s="38"/>
      <c r="C113" s="236" t="s">
        <v>252</v>
      </c>
      <c r="D113" s="236" t="s">
        <v>158</v>
      </c>
      <c r="E113" s="237" t="s">
        <v>253</v>
      </c>
      <c r="F113" s="238" t="s">
        <v>254</v>
      </c>
      <c r="G113" s="239" t="s">
        <v>147</v>
      </c>
      <c r="H113" s="240">
        <v>1</v>
      </c>
      <c r="I113" s="241"/>
      <c r="J113" s="242">
        <f>ROUND(I113*H113,2)</f>
        <v>0</v>
      </c>
      <c r="K113" s="238" t="s">
        <v>129</v>
      </c>
      <c r="L113" s="243"/>
      <c r="M113" s="244" t="s">
        <v>19</v>
      </c>
      <c r="N113" s="245" t="s">
        <v>40</v>
      </c>
      <c r="O113" s="83"/>
      <c r="P113" s="212">
        <f>O113*H113</f>
        <v>0</v>
      </c>
      <c r="Q113" s="212">
        <v>0.023800000000000002</v>
      </c>
      <c r="R113" s="212">
        <f>Q113*H113</f>
        <v>0.023800000000000002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221</v>
      </c>
      <c r="AT113" s="214" t="s">
        <v>158</v>
      </c>
      <c r="AU113" s="214" t="s">
        <v>79</v>
      </c>
      <c r="AY113" s="16" t="s">
        <v>111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77</v>
      </c>
      <c r="BK113" s="215">
        <f>ROUND(I113*H113,2)</f>
        <v>0</v>
      </c>
      <c r="BL113" s="16" t="s">
        <v>221</v>
      </c>
      <c r="BM113" s="214" t="s">
        <v>255</v>
      </c>
    </row>
    <row r="114" s="2" customFormat="1" ht="14.4" customHeight="1">
      <c r="A114" s="37"/>
      <c r="B114" s="38"/>
      <c r="C114" s="203" t="s">
        <v>256</v>
      </c>
      <c r="D114" s="203" t="s">
        <v>115</v>
      </c>
      <c r="E114" s="204" t="s">
        <v>176</v>
      </c>
      <c r="F114" s="205" t="s">
        <v>257</v>
      </c>
      <c r="G114" s="206" t="s">
        <v>147</v>
      </c>
      <c r="H114" s="207">
        <v>6</v>
      </c>
      <c r="I114" s="208"/>
      <c r="J114" s="209">
        <f>ROUND(I114*H114,2)</f>
        <v>0</v>
      </c>
      <c r="K114" s="205" t="s">
        <v>129</v>
      </c>
      <c r="L114" s="43"/>
      <c r="M114" s="210" t="s">
        <v>19</v>
      </c>
      <c r="N114" s="211" t="s">
        <v>40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166</v>
      </c>
      <c r="AT114" s="214" t="s">
        <v>115</v>
      </c>
      <c r="AU114" s="214" t="s">
        <v>79</v>
      </c>
      <c r="AY114" s="16" t="s">
        <v>111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77</v>
      </c>
      <c r="BK114" s="215">
        <f>ROUND(I114*H114,2)</f>
        <v>0</v>
      </c>
      <c r="BL114" s="16" t="s">
        <v>166</v>
      </c>
      <c r="BM114" s="214" t="s">
        <v>258</v>
      </c>
    </row>
    <row r="115" s="2" customFormat="1" ht="14.4" customHeight="1">
      <c r="A115" s="37"/>
      <c r="B115" s="38"/>
      <c r="C115" s="236" t="s">
        <v>8</v>
      </c>
      <c r="D115" s="236" t="s">
        <v>158</v>
      </c>
      <c r="E115" s="237" t="s">
        <v>259</v>
      </c>
      <c r="F115" s="238" t="s">
        <v>260</v>
      </c>
      <c r="G115" s="239" t="s">
        <v>261</v>
      </c>
      <c r="H115" s="240">
        <v>6</v>
      </c>
      <c r="I115" s="241"/>
      <c r="J115" s="242">
        <f>ROUND(I115*H115,2)</f>
        <v>0</v>
      </c>
      <c r="K115" s="238" t="s">
        <v>129</v>
      </c>
      <c r="L115" s="243"/>
      <c r="M115" s="244" t="s">
        <v>19</v>
      </c>
      <c r="N115" s="245" t="s">
        <v>40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213</v>
      </c>
      <c r="AT115" s="214" t="s">
        <v>158</v>
      </c>
      <c r="AU115" s="214" t="s">
        <v>79</v>
      </c>
      <c r="AY115" s="16" t="s">
        <v>111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77</v>
      </c>
      <c r="BK115" s="215">
        <f>ROUND(I115*H115,2)</f>
        <v>0</v>
      </c>
      <c r="BL115" s="16" t="s">
        <v>166</v>
      </c>
      <c r="BM115" s="214" t="s">
        <v>262</v>
      </c>
    </row>
    <row r="116" s="2" customFormat="1" ht="14.4" customHeight="1">
      <c r="A116" s="37"/>
      <c r="B116" s="38"/>
      <c r="C116" s="203" t="s">
        <v>263</v>
      </c>
      <c r="D116" s="203" t="s">
        <v>115</v>
      </c>
      <c r="E116" s="204" t="s">
        <v>180</v>
      </c>
      <c r="F116" s="205" t="s">
        <v>264</v>
      </c>
      <c r="G116" s="206" t="s">
        <v>147</v>
      </c>
      <c r="H116" s="207">
        <v>1</v>
      </c>
      <c r="I116" s="208"/>
      <c r="J116" s="209">
        <f>ROUND(I116*H116,2)</f>
        <v>0</v>
      </c>
      <c r="K116" s="205" t="s">
        <v>129</v>
      </c>
      <c r="L116" s="43"/>
      <c r="M116" s="210" t="s">
        <v>19</v>
      </c>
      <c r="N116" s="211" t="s">
        <v>40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166</v>
      </c>
      <c r="AT116" s="214" t="s">
        <v>115</v>
      </c>
      <c r="AU116" s="214" t="s">
        <v>79</v>
      </c>
      <c r="AY116" s="16" t="s">
        <v>111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77</v>
      </c>
      <c r="BK116" s="215">
        <f>ROUND(I116*H116,2)</f>
        <v>0</v>
      </c>
      <c r="BL116" s="16" t="s">
        <v>166</v>
      </c>
      <c r="BM116" s="214" t="s">
        <v>265</v>
      </c>
    </row>
    <row r="117" s="2" customFormat="1" ht="14.4" customHeight="1">
      <c r="A117" s="37"/>
      <c r="B117" s="38"/>
      <c r="C117" s="236" t="s">
        <v>266</v>
      </c>
      <c r="D117" s="236" t="s">
        <v>158</v>
      </c>
      <c r="E117" s="237" t="s">
        <v>267</v>
      </c>
      <c r="F117" s="238" t="s">
        <v>268</v>
      </c>
      <c r="G117" s="239" t="s">
        <v>261</v>
      </c>
      <c r="H117" s="240">
        <v>1</v>
      </c>
      <c r="I117" s="241"/>
      <c r="J117" s="242">
        <f>ROUND(I117*H117,2)</f>
        <v>0</v>
      </c>
      <c r="K117" s="238" t="s">
        <v>19</v>
      </c>
      <c r="L117" s="243"/>
      <c r="M117" s="244" t="s">
        <v>19</v>
      </c>
      <c r="N117" s="245" t="s">
        <v>40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213</v>
      </c>
      <c r="AT117" s="214" t="s">
        <v>158</v>
      </c>
      <c r="AU117" s="214" t="s">
        <v>79</v>
      </c>
      <c r="AY117" s="16" t="s">
        <v>111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77</v>
      </c>
      <c r="BK117" s="215">
        <f>ROUND(I117*H117,2)</f>
        <v>0</v>
      </c>
      <c r="BL117" s="16" t="s">
        <v>166</v>
      </c>
      <c r="BM117" s="214" t="s">
        <v>269</v>
      </c>
    </row>
    <row r="118" s="2" customFormat="1" ht="24.15" customHeight="1">
      <c r="A118" s="37"/>
      <c r="B118" s="38"/>
      <c r="C118" s="203" t="s">
        <v>139</v>
      </c>
      <c r="D118" s="203" t="s">
        <v>115</v>
      </c>
      <c r="E118" s="204" t="s">
        <v>270</v>
      </c>
      <c r="F118" s="205" t="s">
        <v>271</v>
      </c>
      <c r="G118" s="206" t="s">
        <v>138</v>
      </c>
      <c r="H118" s="207">
        <v>70</v>
      </c>
      <c r="I118" s="208"/>
      <c r="J118" s="209">
        <f>ROUND(I118*H118,2)</f>
        <v>0</v>
      </c>
      <c r="K118" s="205" t="s">
        <v>129</v>
      </c>
      <c r="L118" s="43"/>
      <c r="M118" s="210" t="s">
        <v>19</v>
      </c>
      <c r="N118" s="211" t="s">
        <v>40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166</v>
      </c>
      <c r="AT118" s="214" t="s">
        <v>115</v>
      </c>
      <c r="AU118" s="214" t="s">
        <v>79</v>
      </c>
      <c r="AY118" s="16" t="s">
        <v>111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77</v>
      </c>
      <c r="BK118" s="215">
        <f>ROUND(I118*H118,2)</f>
        <v>0</v>
      </c>
      <c r="BL118" s="16" t="s">
        <v>166</v>
      </c>
      <c r="BM118" s="214" t="s">
        <v>272</v>
      </c>
    </row>
    <row r="119" s="2" customFormat="1" ht="14.4" customHeight="1">
      <c r="A119" s="37"/>
      <c r="B119" s="38"/>
      <c r="C119" s="236" t="s">
        <v>273</v>
      </c>
      <c r="D119" s="236" t="s">
        <v>158</v>
      </c>
      <c r="E119" s="237" t="s">
        <v>274</v>
      </c>
      <c r="F119" s="238" t="s">
        <v>275</v>
      </c>
      <c r="G119" s="239" t="s">
        <v>276</v>
      </c>
      <c r="H119" s="240">
        <v>70</v>
      </c>
      <c r="I119" s="241"/>
      <c r="J119" s="242">
        <f>ROUND(I119*H119,2)</f>
        <v>0</v>
      </c>
      <c r="K119" s="238" t="s">
        <v>129</v>
      </c>
      <c r="L119" s="243"/>
      <c r="M119" s="244" t="s">
        <v>19</v>
      </c>
      <c r="N119" s="245" t="s">
        <v>40</v>
      </c>
      <c r="O119" s="83"/>
      <c r="P119" s="212">
        <f>O119*H119</f>
        <v>0</v>
      </c>
      <c r="Q119" s="212">
        <v>0.001</v>
      </c>
      <c r="R119" s="212">
        <f>Q119*H119</f>
        <v>0.070000000000000007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221</v>
      </c>
      <c r="AT119" s="214" t="s">
        <v>158</v>
      </c>
      <c r="AU119" s="214" t="s">
        <v>79</v>
      </c>
      <c r="AY119" s="16" t="s">
        <v>111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77</v>
      </c>
      <c r="BK119" s="215">
        <f>ROUND(I119*H119,2)</f>
        <v>0</v>
      </c>
      <c r="BL119" s="16" t="s">
        <v>221</v>
      </c>
      <c r="BM119" s="214" t="s">
        <v>277</v>
      </c>
    </row>
    <row r="120" s="2" customFormat="1" ht="14.4" customHeight="1">
      <c r="A120" s="37"/>
      <c r="B120" s="38"/>
      <c r="C120" s="203" t="s">
        <v>278</v>
      </c>
      <c r="D120" s="203" t="s">
        <v>115</v>
      </c>
      <c r="E120" s="204" t="s">
        <v>279</v>
      </c>
      <c r="F120" s="205" t="s">
        <v>280</v>
      </c>
      <c r="G120" s="206" t="s">
        <v>147</v>
      </c>
      <c r="H120" s="207">
        <v>7</v>
      </c>
      <c r="I120" s="208"/>
      <c r="J120" s="209">
        <f>ROUND(I120*H120,2)</f>
        <v>0</v>
      </c>
      <c r="K120" s="205" t="s">
        <v>129</v>
      </c>
      <c r="L120" s="43"/>
      <c r="M120" s="210" t="s">
        <v>19</v>
      </c>
      <c r="N120" s="211" t="s">
        <v>40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166</v>
      </c>
      <c r="AT120" s="214" t="s">
        <v>115</v>
      </c>
      <c r="AU120" s="214" t="s">
        <v>79</v>
      </c>
      <c r="AY120" s="16" t="s">
        <v>111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77</v>
      </c>
      <c r="BK120" s="215">
        <f>ROUND(I120*H120,2)</f>
        <v>0</v>
      </c>
      <c r="BL120" s="16" t="s">
        <v>166</v>
      </c>
      <c r="BM120" s="214" t="s">
        <v>281</v>
      </c>
    </row>
    <row r="121" s="2" customFormat="1" ht="14.4" customHeight="1">
      <c r="A121" s="37"/>
      <c r="B121" s="38"/>
      <c r="C121" s="236" t="s">
        <v>282</v>
      </c>
      <c r="D121" s="236" t="s">
        <v>158</v>
      </c>
      <c r="E121" s="237" t="s">
        <v>283</v>
      </c>
      <c r="F121" s="238" t="s">
        <v>284</v>
      </c>
      <c r="G121" s="239" t="s">
        <v>147</v>
      </c>
      <c r="H121" s="240">
        <v>7</v>
      </c>
      <c r="I121" s="241"/>
      <c r="J121" s="242">
        <f>ROUND(I121*H121,2)</f>
        <v>0</v>
      </c>
      <c r="K121" s="238" t="s">
        <v>129</v>
      </c>
      <c r="L121" s="243"/>
      <c r="M121" s="244" t="s">
        <v>19</v>
      </c>
      <c r="N121" s="245" t="s">
        <v>40</v>
      </c>
      <c r="O121" s="83"/>
      <c r="P121" s="212">
        <f>O121*H121</f>
        <v>0</v>
      </c>
      <c r="Q121" s="212">
        <v>0.00016000000000000001</v>
      </c>
      <c r="R121" s="212">
        <f>Q121*H121</f>
        <v>0.0011200000000000001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221</v>
      </c>
      <c r="AT121" s="214" t="s">
        <v>158</v>
      </c>
      <c r="AU121" s="214" t="s">
        <v>79</v>
      </c>
      <c r="AY121" s="16" t="s">
        <v>111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77</v>
      </c>
      <c r="BK121" s="215">
        <f>ROUND(I121*H121,2)</f>
        <v>0</v>
      </c>
      <c r="BL121" s="16" t="s">
        <v>221</v>
      </c>
      <c r="BM121" s="214" t="s">
        <v>285</v>
      </c>
    </row>
    <row r="122" s="2" customFormat="1" ht="14.4" customHeight="1">
      <c r="A122" s="37"/>
      <c r="B122" s="38"/>
      <c r="C122" s="203" t="s">
        <v>286</v>
      </c>
      <c r="D122" s="203" t="s">
        <v>115</v>
      </c>
      <c r="E122" s="204" t="s">
        <v>287</v>
      </c>
      <c r="F122" s="205" t="s">
        <v>288</v>
      </c>
      <c r="G122" s="206" t="s">
        <v>147</v>
      </c>
      <c r="H122" s="207">
        <v>7</v>
      </c>
      <c r="I122" s="208"/>
      <c r="J122" s="209">
        <f>ROUND(I122*H122,2)</f>
        <v>0</v>
      </c>
      <c r="K122" s="205" t="s">
        <v>129</v>
      </c>
      <c r="L122" s="43"/>
      <c r="M122" s="210" t="s">
        <v>19</v>
      </c>
      <c r="N122" s="211" t="s">
        <v>40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166</v>
      </c>
      <c r="AT122" s="214" t="s">
        <v>115</v>
      </c>
      <c r="AU122" s="214" t="s">
        <v>79</v>
      </c>
      <c r="AY122" s="16" t="s">
        <v>111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77</v>
      </c>
      <c r="BK122" s="215">
        <f>ROUND(I122*H122,2)</f>
        <v>0</v>
      </c>
      <c r="BL122" s="16" t="s">
        <v>166</v>
      </c>
      <c r="BM122" s="214" t="s">
        <v>289</v>
      </c>
    </row>
    <row r="123" s="2" customFormat="1" ht="14.4" customHeight="1">
      <c r="A123" s="37"/>
      <c r="B123" s="38"/>
      <c r="C123" s="236" t="s">
        <v>7</v>
      </c>
      <c r="D123" s="236" t="s">
        <v>158</v>
      </c>
      <c r="E123" s="237" t="s">
        <v>290</v>
      </c>
      <c r="F123" s="238" t="s">
        <v>291</v>
      </c>
      <c r="G123" s="239" t="s">
        <v>147</v>
      </c>
      <c r="H123" s="240">
        <v>7</v>
      </c>
      <c r="I123" s="241"/>
      <c r="J123" s="242">
        <f>ROUND(I123*H123,2)</f>
        <v>0</v>
      </c>
      <c r="K123" s="238" t="s">
        <v>129</v>
      </c>
      <c r="L123" s="243"/>
      <c r="M123" s="244" t="s">
        <v>19</v>
      </c>
      <c r="N123" s="245" t="s">
        <v>40</v>
      </c>
      <c r="O123" s="83"/>
      <c r="P123" s="212">
        <f>O123*H123</f>
        <v>0</v>
      </c>
      <c r="Q123" s="212">
        <v>0.00022000000000000001</v>
      </c>
      <c r="R123" s="212">
        <f>Q123*H123</f>
        <v>0.0015400000000000001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221</v>
      </c>
      <c r="AT123" s="214" t="s">
        <v>158</v>
      </c>
      <c r="AU123" s="214" t="s">
        <v>79</v>
      </c>
      <c r="AY123" s="16" t="s">
        <v>111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77</v>
      </c>
      <c r="BK123" s="215">
        <f>ROUND(I123*H123,2)</f>
        <v>0</v>
      </c>
      <c r="BL123" s="16" t="s">
        <v>221</v>
      </c>
      <c r="BM123" s="214" t="s">
        <v>292</v>
      </c>
    </row>
    <row r="124" s="2" customFormat="1" ht="24.15" customHeight="1">
      <c r="A124" s="37"/>
      <c r="B124" s="38"/>
      <c r="C124" s="203" t="s">
        <v>293</v>
      </c>
      <c r="D124" s="203" t="s">
        <v>115</v>
      </c>
      <c r="E124" s="204" t="s">
        <v>294</v>
      </c>
      <c r="F124" s="205" t="s">
        <v>295</v>
      </c>
      <c r="G124" s="206" t="s">
        <v>138</v>
      </c>
      <c r="H124" s="207">
        <v>116</v>
      </c>
      <c r="I124" s="208"/>
      <c r="J124" s="209">
        <f>ROUND(I124*H124,2)</f>
        <v>0</v>
      </c>
      <c r="K124" s="205" t="s">
        <v>129</v>
      </c>
      <c r="L124" s="43"/>
      <c r="M124" s="210" t="s">
        <v>19</v>
      </c>
      <c r="N124" s="211" t="s">
        <v>40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166</v>
      </c>
      <c r="AT124" s="214" t="s">
        <v>115</v>
      </c>
      <c r="AU124" s="214" t="s">
        <v>79</v>
      </c>
      <c r="AY124" s="16" t="s">
        <v>111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77</v>
      </c>
      <c r="BK124" s="215">
        <f>ROUND(I124*H124,2)</f>
        <v>0</v>
      </c>
      <c r="BL124" s="16" t="s">
        <v>166</v>
      </c>
      <c r="BM124" s="214" t="s">
        <v>296</v>
      </c>
    </row>
    <row r="125" s="2" customFormat="1" ht="24.15" customHeight="1">
      <c r="A125" s="37"/>
      <c r="B125" s="38"/>
      <c r="C125" s="203" t="s">
        <v>297</v>
      </c>
      <c r="D125" s="203" t="s">
        <v>115</v>
      </c>
      <c r="E125" s="204" t="s">
        <v>298</v>
      </c>
      <c r="F125" s="205" t="s">
        <v>299</v>
      </c>
      <c r="G125" s="206" t="s">
        <v>138</v>
      </c>
      <c r="H125" s="207">
        <v>112</v>
      </c>
      <c r="I125" s="208"/>
      <c r="J125" s="209">
        <f>ROUND(I125*H125,2)</f>
        <v>0</v>
      </c>
      <c r="K125" s="205" t="s">
        <v>129</v>
      </c>
      <c r="L125" s="43"/>
      <c r="M125" s="210" t="s">
        <v>19</v>
      </c>
      <c r="N125" s="211" t="s">
        <v>40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166</v>
      </c>
      <c r="AT125" s="214" t="s">
        <v>115</v>
      </c>
      <c r="AU125" s="214" t="s">
        <v>79</v>
      </c>
      <c r="AY125" s="16" t="s">
        <v>111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77</v>
      </c>
      <c r="BK125" s="215">
        <f>ROUND(I125*H125,2)</f>
        <v>0</v>
      </c>
      <c r="BL125" s="16" t="s">
        <v>166</v>
      </c>
      <c r="BM125" s="214" t="s">
        <v>300</v>
      </c>
    </row>
    <row r="126" s="2" customFormat="1" ht="14.4" customHeight="1">
      <c r="A126" s="37"/>
      <c r="B126" s="38"/>
      <c r="C126" s="236" t="s">
        <v>301</v>
      </c>
      <c r="D126" s="236" t="s">
        <v>158</v>
      </c>
      <c r="E126" s="237" t="s">
        <v>302</v>
      </c>
      <c r="F126" s="238" t="s">
        <v>303</v>
      </c>
      <c r="G126" s="239" t="s">
        <v>138</v>
      </c>
      <c r="H126" s="240">
        <v>112</v>
      </c>
      <c r="I126" s="241"/>
      <c r="J126" s="242">
        <f>ROUND(I126*H126,2)</f>
        <v>0</v>
      </c>
      <c r="K126" s="238" t="s">
        <v>129</v>
      </c>
      <c r="L126" s="243"/>
      <c r="M126" s="244" t="s">
        <v>19</v>
      </c>
      <c r="N126" s="245" t="s">
        <v>40</v>
      </c>
      <c r="O126" s="83"/>
      <c r="P126" s="212">
        <f>O126*H126</f>
        <v>0</v>
      </c>
      <c r="Q126" s="212">
        <v>0.00012</v>
      </c>
      <c r="R126" s="212">
        <f>Q126*H126</f>
        <v>0.013440000000000001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221</v>
      </c>
      <c r="AT126" s="214" t="s">
        <v>158</v>
      </c>
      <c r="AU126" s="214" t="s">
        <v>79</v>
      </c>
      <c r="AY126" s="16" t="s">
        <v>111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77</v>
      </c>
      <c r="BK126" s="215">
        <f>ROUND(I126*H126,2)</f>
        <v>0</v>
      </c>
      <c r="BL126" s="16" t="s">
        <v>221</v>
      </c>
      <c r="BM126" s="214" t="s">
        <v>304</v>
      </c>
    </row>
    <row r="127" s="2" customFormat="1" ht="24.15" customHeight="1">
      <c r="A127" s="37"/>
      <c r="B127" s="38"/>
      <c r="C127" s="203" t="s">
        <v>305</v>
      </c>
      <c r="D127" s="203" t="s">
        <v>115</v>
      </c>
      <c r="E127" s="204" t="s">
        <v>306</v>
      </c>
      <c r="F127" s="205" t="s">
        <v>307</v>
      </c>
      <c r="G127" s="206" t="s">
        <v>138</v>
      </c>
      <c r="H127" s="207">
        <v>28</v>
      </c>
      <c r="I127" s="208"/>
      <c r="J127" s="209">
        <f>ROUND(I127*H127,2)</f>
        <v>0</v>
      </c>
      <c r="K127" s="205" t="s">
        <v>129</v>
      </c>
      <c r="L127" s="43"/>
      <c r="M127" s="210" t="s">
        <v>19</v>
      </c>
      <c r="N127" s="211" t="s">
        <v>40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166</v>
      </c>
      <c r="AT127" s="214" t="s">
        <v>115</v>
      </c>
      <c r="AU127" s="214" t="s">
        <v>79</v>
      </c>
      <c r="AY127" s="16" t="s">
        <v>111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77</v>
      </c>
      <c r="BK127" s="215">
        <f>ROUND(I127*H127,2)</f>
        <v>0</v>
      </c>
      <c r="BL127" s="16" t="s">
        <v>166</v>
      </c>
      <c r="BM127" s="214" t="s">
        <v>308</v>
      </c>
    </row>
    <row r="128" s="2" customFormat="1" ht="14.4" customHeight="1">
      <c r="A128" s="37"/>
      <c r="B128" s="38"/>
      <c r="C128" s="203" t="s">
        <v>309</v>
      </c>
      <c r="D128" s="203" t="s">
        <v>115</v>
      </c>
      <c r="E128" s="204" t="s">
        <v>310</v>
      </c>
      <c r="F128" s="205" t="s">
        <v>311</v>
      </c>
      <c r="G128" s="206" t="s">
        <v>147</v>
      </c>
      <c r="H128" s="207">
        <v>14</v>
      </c>
      <c r="I128" s="208"/>
      <c r="J128" s="209">
        <f>ROUND(I128*H128,2)</f>
        <v>0</v>
      </c>
      <c r="K128" s="205" t="s">
        <v>129</v>
      </c>
      <c r="L128" s="43"/>
      <c r="M128" s="210" t="s">
        <v>19</v>
      </c>
      <c r="N128" s="211" t="s">
        <v>40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166</v>
      </c>
      <c r="AT128" s="214" t="s">
        <v>115</v>
      </c>
      <c r="AU128" s="214" t="s">
        <v>79</v>
      </c>
      <c r="AY128" s="16" t="s">
        <v>111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77</v>
      </c>
      <c r="BK128" s="215">
        <f>ROUND(I128*H128,2)</f>
        <v>0</v>
      </c>
      <c r="BL128" s="16" t="s">
        <v>166</v>
      </c>
      <c r="BM128" s="214" t="s">
        <v>312</v>
      </c>
    </row>
    <row r="129" s="2" customFormat="1" ht="37.8" customHeight="1">
      <c r="A129" s="37"/>
      <c r="B129" s="38"/>
      <c r="C129" s="203" t="s">
        <v>313</v>
      </c>
      <c r="D129" s="203" t="s">
        <v>115</v>
      </c>
      <c r="E129" s="204" t="s">
        <v>314</v>
      </c>
      <c r="F129" s="205" t="s">
        <v>315</v>
      </c>
      <c r="G129" s="206" t="s">
        <v>124</v>
      </c>
      <c r="H129" s="207">
        <v>7</v>
      </c>
      <c r="I129" s="208"/>
      <c r="J129" s="209">
        <f>ROUND(I129*H129,2)</f>
        <v>0</v>
      </c>
      <c r="K129" s="205" t="s">
        <v>19</v>
      </c>
      <c r="L129" s="43"/>
      <c r="M129" s="210" t="s">
        <v>19</v>
      </c>
      <c r="N129" s="211" t="s">
        <v>40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166</v>
      </c>
      <c r="AT129" s="214" t="s">
        <v>115</v>
      </c>
      <c r="AU129" s="214" t="s">
        <v>79</v>
      </c>
      <c r="AY129" s="16" t="s">
        <v>111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77</v>
      </c>
      <c r="BK129" s="215">
        <f>ROUND(I129*H129,2)</f>
        <v>0</v>
      </c>
      <c r="BL129" s="16" t="s">
        <v>166</v>
      </c>
      <c r="BM129" s="214" t="s">
        <v>316</v>
      </c>
    </row>
    <row r="130" s="12" customFormat="1" ht="22.8" customHeight="1">
      <c r="A130" s="12"/>
      <c r="B130" s="187"/>
      <c r="C130" s="188"/>
      <c r="D130" s="189" t="s">
        <v>68</v>
      </c>
      <c r="E130" s="201" t="s">
        <v>317</v>
      </c>
      <c r="F130" s="201" t="s">
        <v>318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SUM(P131:P132)</f>
        <v>0</v>
      </c>
      <c r="Q130" s="195"/>
      <c r="R130" s="196">
        <f>SUM(R131:R132)</f>
        <v>0</v>
      </c>
      <c r="S130" s="195"/>
      <c r="T130" s="197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8" t="s">
        <v>160</v>
      </c>
      <c r="AT130" s="199" t="s">
        <v>68</v>
      </c>
      <c r="AU130" s="199" t="s">
        <v>77</v>
      </c>
      <c r="AY130" s="198" t="s">
        <v>111</v>
      </c>
      <c r="BK130" s="200">
        <f>SUM(BK131:BK132)</f>
        <v>0</v>
      </c>
    </row>
    <row r="131" s="2" customFormat="1" ht="37.8" customHeight="1">
      <c r="A131" s="37"/>
      <c r="B131" s="38"/>
      <c r="C131" s="203" t="s">
        <v>319</v>
      </c>
      <c r="D131" s="203" t="s">
        <v>115</v>
      </c>
      <c r="E131" s="204" t="s">
        <v>320</v>
      </c>
      <c r="F131" s="205" t="s">
        <v>321</v>
      </c>
      <c r="G131" s="206" t="s">
        <v>138</v>
      </c>
      <c r="H131" s="207">
        <v>120</v>
      </c>
      <c r="I131" s="208"/>
      <c r="J131" s="209">
        <f>ROUND(I131*H131,2)</f>
        <v>0</v>
      </c>
      <c r="K131" s="205" t="s">
        <v>129</v>
      </c>
      <c r="L131" s="43"/>
      <c r="M131" s="210" t="s">
        <v>19</v>
      </c>
      <c r="N131" s="211" t="s">
        <v>40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166</v>
      </c>
      <c r="AT131" s="214" t="s">
        <v>115</v>
      </c>
      <c r="AU131" s="214" t="s">
        <v>79</v>
      </c>
      <c r="AY131" s="16" t="s">
        <v>111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77</v>
      </c>
      <c r="BK131" s="215">
        <f>ROUND(I131*H131,2)</f>
        <v>0</v>
      </c>
      <c r="BL131" s="16" t="s">
        <v>166</v>
      </c>
      <c r="BM131" s="214" t="s">
        <v>322</v>
      </c>
    </row>
    <row r="132" s="2" customFormat="1" ht="62.7" customHeight="1">
      <c r="A132" s="37"/>
      <c r="B132" s="38"/>
      <c r="C132" s="203" t="s">
        <v>323</v>
      </c>
      <c r="D132" s="203" t="s">
        <v>115</v>
      </c>
      <c r="E132" s="204" t="s">
        <v>324</v>
      </c>
      <c r="F132" s="205" t="s">
        <v>325</v>
      </c>
      <c r="G132" s="206" t="s">
        <v>147</v>
      </c>
      <c r="H132" s="207">
        <v>1</v>
      </c>
      <c r="I132" s="208"/>
      <c r="J132" s="209">
        <f>ROUND(I132*H132,2)</f>
        <v>0</v>
      </c>
      <c r="K132" s="205" t="s">
        <v>129</v>
      </c>
      <c r="L132" s="43"/>
      <c r="M132" s="210" t="s">
        <v>19</v>
      </c>
      <c r="N132" s="211" t="s">
        <v>40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166</v>
      </c>
      <c r="AT132" s="214" t="s">
        <v>115</v>
      </c>
      <c r="AU132" s="214" t="s">
        <v>79</v>
      </c>
      <c r="AY132" s="16" t="s">
        <v>111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77</v>
      </c>
      <c r="BK132" s="215">
        <f>ROUND(I132*H132,2)</f>
        <v>0</v>
      </c>
      <c r="BL132" s="16" t="s">
        <v>166</v>
      </c>
      <c r="BM132" s="214" t="s">
        <v>326</v>
      </c>
    </row>
    <row r="133" s="12" customFormat="1" ht="25.92" customHeight="1">
      <c r="A133" s="12"/>
      <c r="B133" s="187"/>
      <c r="C133" s="188"/>
      <c r="D133" s="189" t="s">
        <v>68</v>
      </c>
      <c r="E133" s="190" t="s">
        <v>327</v>
      </c>
      <c r="F133" s="190" t="s">
        <v>328</v>
      </c>
      <c r="G133" s="188"/>
      <c r="H133" s="188"/>
      <c r="I133" s="191"/>
      <c r="J133" s="192">
        <f>BK133</f>
        <v>0</v>
      </c>
      <c r="K133" s="188"/>
      <c r="L133" s="193"/>
      <c r="M133" s="194"/>
      <c r="N133" s="195"/>
      <c r="O133" s="195"/>
      <c r="P133" s="196">
        <f>P134+P135</f>
        <v>0</v>
      </c>
      <c r="Q133" s="195"/>
      <c r="R133" s="196">
        <f>R134+R135</f>
        <v>21.782088610879999</v>
      </c>
      <c r="S133" s="195"/>
      <c r="T133" s="197">
        <f>T134+T135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8" t="s">
        <v>119</v>
      </c>
      <c r="AT133" s="199" t="s">
        <v>68</v>
      </c>
      <c r="AU133" s="199" t="s">
        <v>69</v>
      </c>
      <c r="AY133" s="198" t="s">
        <v>111</v>
      </c>
      <c r="BK133" s="200">
        <f>BK134+BK135</f>
        <v>0</v>
      </c>
    </row>
    <row r="134" s="2" customFormat="1" ht="14.4" customHeight="1">
      <c r="A134" s="37"/>
      <c r="B134" s="38"/>
      <c r="C134" s="203" t="s">
        <v>329</v>
      </c>
      <c r="D134" s="203" t="s">
        <v>115</v>
      </c>
      <c r="E134" s="204" t="s">
        <v>330</v>
      </c>
      <c r="F134" s="205" t="s">
        <v>331</v>
      </c>
      <c r="G134" s="206" t="s">
        <v>332</v>
      </c>
      <c r="H134" s="207">
        <v>3</v>
      </c>
      <c r="I134" s="208"/>
      <c r="J134" s="209">
        <f>ROUND(I134*H134,2)</f>
        <v>0</v>
      </c>
      <c r="K134" s="205" t="s">
        <v>129</v>
      </c>
      <c r="L134" s="43"/>
      <c r="M134" s="210" t="s">
        <v>19</v>
      </c>
      <c r="N134" s="211" t="s">
        <v>40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333</v>
      </c>
      <c r="AT134" s="214" t="s">
        <v>115</v>
      </c>
      <c r="AU134" s="214" t="s">
        <v>77</v>
      </c>
      <c r="AY134" s="16" t="s">
        <v>111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77</v>
      </c>
      <c r="BK134" s="215">
        <f>ROUND(I134*H134,2)</f>
        <v>0</v>
      </c>
      <c r="BL134" s="16" t="s">
        <v>333</v>
      </c>
      <c r="BM134" s="214" t="s">
        <v>334</v>
      </c>
    </row>
    <row r="135" s="12" customFormat="1" ht="22.8" customHeight="1">
      <c r="A135" s="12"/>
      <c r="B135" s="187"/>
      <c r="C135" s="188"/>
      <c r="D135" s="189" t="s">
        <v>68</v>
      </c>
      <c r="E135" s="201" t="s">
        <v>335</v>
      </c>
      <c r="F135" s="201" t="s">
        <v>336</v>
      </c>
      <c r="G135" s="188"/>
      <c r="H135" s="188"/>
      <c r="I135" s="191"/>
      <c r="J135" s="202">
        <f>BK135</f>
        <v>0</v>
      </c>
      <c r="K135" s="188"/>
      <c r="L135" s="193"/>
      <c r="M135" s="194"/>
      <c r="N135" s="195"/>
      <c r="O135" s="195"/>
      <c r="P135" s="196">
        <f>SUM(P136:P168)</f>
        <v>0</v>
      </c>
      <c r="Q135" s="195"/>
      <c r="R135" s="196">
        <f>SUM(R136:R168)</f>
        <v>21.782088610879999</v>
      </c>
      <c r="S135" s="195"/>
      <c r="T135" s="197">
        <f>SUM(T136:T168)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8" t="s">
        <v>160</v>
      </c>
      <c r="AT135" s="199" t="s">
        <v>68</v>
      </c>
      <c r="AU135" s="199" t="s">
        <v>77</v>
      </c>
      <c r="AY135" s="198" t="s">
        <v>111</v>
      </c>
      <c r="BK135" s="200">
        <f>SUM(BK136:BK168)</f>
        <v>0</v>
      </c>
    </row>
    <row r="136" s="2" customFormat="1" ht="14.4" customHeight="1">
      <c r="A136" s="37"/>
      <c r="B136" s="38"/>
      <c r="C136" s="203" t="s">
        <v>337</v>
      </c>
      <c r="D136" s="203" t="s">
        <v>115</v>
      </c>
      <c r="E136" s="204" t="s">
        <v>338</v>
      </c>
      <c r="F136" s="205" t="s">
        <v>339</v>
      </c>
      <c r="G136" s="206" t="s">
        <v>340</v>
      </c>
      <c r="H136" s="207">
        <v>0.050000000000000003</v>
      </c>
      <c r="I136" s="208"/>
      <c r="J136" s="209">
        <f>ROUND(I136*H136,2)</f>
        <v>0</v>
      </c>
      <c r="K136" s="205" t="s">
        <v>129</v>
      </c>
      <c r="L136" s="43"/>
      <c r="M136" s="210" t="s">
        <v>19</v>
      </c>
      <c r="N136" s="211" t="s">
        <v>40</v>
      </c>
      <c r="O136" s="83"/>
      <c r="P136" s="212">
        <f>O136*H136</f>
        <v>0</v>
      </c>
      <c r="Q136" s="212">
        <v>0.0088000000000000005</v>
      </c>
      <c r="R136" s="212">
        <f>Q136*H136</f>
        <v>0.00044000000000000007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166</v>
      </c>
      <c r="AT136" s="214" t="s">
        <v>115</v>
      </c>
      <c r="AU136" s="214" t="s">
        <v>79</v>
      </c>
      <c r="AY136" s="16" t="s">
        <v>111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77</v>
      </c>
      <c r="BK136" s="215">
        <f>ROUND(I136*H136,2)</f>
        <v>0</v>
      </c>
      <c r="BL136" s="16" t="s">
        <v>166</v>
      </c>
      <c r="BM136" s="214" t="s">
        <v>341</v>
      </c>
    </row>
    <row r="137" s="2" customFormat="1">
      <c r="A137" s="37"/>
      <c r="B137" s="38"/>
      <c r="C137" s="39"/>
      <c r="D137" s="216" t="s">
        <v>156</v>
      </c>
      <c r="E137" s="39"/>
      <c r="F137" s="217" t="s">
        <v>342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156</v>
      </c>
      <c r="AU137" s="16" t="s">
        <v>79</v>
      </c>
    </row>
    <row r="138" s="2" customFormat="1" ht="37.8" customHeight="1">
      <c r="A138" s="37"/>
      <c r="B138" s="38"/>
      <c r="C138" s="203" t="s">
        <v>166</v>
      </c>
      <c r="D138" s="203" t="s">
        <v>115</v>
      </c>
      <c r="E138" s="204" t="s">
        <v>343</v>
      </c>
      <c r="F138" s="205" t="s">
        <v>344</v>
      </c>
      <c r="G138" s="206" t="s">
        <v>345</v>
      </c>
      <c r="H138" s="207">
        <v>8</v>
      </c>
      <c r="I138" s="208"/>
      <c r="J138" s="209">
        <f>ROUND(I138*H138,2)</f>
        <v>0</v>
      </c>
      <c r="K138" s="205" t="s">
        <v>129</v>
      </c>
      <c r="L138" s="43"/>
      <c r="M138" s="210" t="s">
        <v>19</v>
      </c>
      <c r="N138" s="211" t="s">
        <v>40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166</v>
      </c>
      <c r="AT138" s="214" t="s">
        <v>115</v>
      </c>
      <c r="AU138" s="214" t="s">
        <v>79</v>
      </c>
      <c r="AY138" s="16" t="s">
        <v>111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77</v>
      </c>
      <c r="BK138" s="215">
        <f>ROUND(I138*H138,2)</f>
        <v>0</v>
      </c>
      <c r="BL138" s="16" t="s">
        <v>166</v>
      </c>
      <c r="BM138" s="214" t="s">
        <v>346</v>
      </c>
    </row>
    <row r="139" s="2" customFormat="1">
      <c r="A139" s="37"/>
      <c r="B139" s="38"/>
      <c r="C139" s="39"/>
      <c r="D139" s="216" t="s">
        <v>156</v>
      </c>
      <c r="E139" s="39"/>
      <c r="F139" s="217" t="s">
        <v>347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156</v>
      </c>
      <c r="AU139" s="16" t="s">
        <v>79</v>
      </c>
    </row>
    <row r="140" s="2" customFormat="1" ht="24.15" customHeight="1">
      <c r="A140" s="37"/>
      <c r="B140" s="38"/>
      <c r="C140" s="203" t="s">
        <v>348</v>
      </c>
      <c r="D140" s="203" t="s">
        <v>115</v>
      </c>
      <c r="E140" s="204" t="s">
        <v>349</v>
      </c>
      <c r="F140" s="205" t="s">
        <v>350</v>
      </c>
      <c r="G140" s="206" t="s">
        <v>138</v>
      </c>
      <c r="H140" s="207">
        <v>2</v>
      </c>
      <c r="I140" s="208"/>
      <c r="J140" s="209">
        <f>ROUND(I140*H140,2)</f>
        <v>0</v>
      </c>
      <c r="K140" s="205" t="s">
        <v>129</v>
      </c>
      <c r="L140" s="43"/>
      <c r="M140" s="210" t="s">
        <v>19</v>
      </c>
      <c r="N140" s="211" t="s">
        <v>40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166</v>
      </c>
      <c r="AT140" s="214" t="s">
        <v>115</v>
      </c>
      <c r="AU140" s="214" t="s">
        <v>79</v>
      </c>
      <c r="AY140" s="16" t="s">
        <v>111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77</v>
      </c>
      <c r="BK140" s="215">
        <f>ROUND(I140*H140,2)</f>
        <v>0</v>
      </c>
      <c r="BL140" s="16" t="s">
        <v>166</v>
      </c>
      <c r="BM140" s="214" t="s">
        <v>351</v>
      </c>
    </row>
    <row r="141" s="2" customFormat="1">
      <c r="A141" s="37"/>
      <c r="B141" s="38"/>
      <c r="C141" s="39"/>
      <c r="D141" s="216" t="s">
        <v>156</v>
      </c>
      <c r="E141" s="39"/>
      <c r="F141" s="217" t="s">
        <v>347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156</v>
      </c>
      <c r="AU141" s="16" t="s">
        <v>79</v>
      </c>
    </row>
    <row r="142" s="2" customFormat="1" ht="37.8" customHeight="1">
      <c r="A142" s="37"/>
      <c r="B142" s="38"/>
      <c r="C142" s="203" t="s">
        <v>352</v>
      </c>
      <c r="D142" s="203" t="s">
        <v>115</v>
      </c>
      <c r="E142" s="204" t="s">
        <v>353</v>
      </c>
      <c r="F142" s="205" t="s">
        <v>354</v>
      </c>
      <c r="G142" s="206" t="s">
        <v>147</v>
      </c>
      <c r="H142" s="207">
        <v>7</v>
      </c>
      <c r="I142" s="208"/>
      <c r="J142" s="209">
        <f>ROUND(I142*H142,2)</f>
        <v>0</v>
      </c>
      <c r="K142" s="205" t="s">
        <v>129</v>
      </c>
      <c r="L142" s="43"/>
      <c r="M142" s="210" t="s">
        <v>19</v>
      </c>
      <c r="N142" s="211" t="s">
        <v>40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166</v>
      </c>
      <c r="AT142" s="214" t="s">
        <v>115</v>
      </c>
      <c r="AU142" s="214" t="s">
        <v>79</v>
      </c>
      <c r="AY142" s="16" t="s">
        <v>111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77</v>
      </c>
      <c r="BK142" s="215">
        <f>ROUND(I142*H142,2)</f>
        <v>0</v>
      </c>
      <c r="BL142" s="16" t="s">
        <v>166</v>
      </c>
      <c r="BM142" s="214" t="s">
        <v>355</v>
      </c>
    </row>
    <row r="143" s="2" customFormat="1">
      <c r="A143" s="37"/>
      <c r="B143" s="38"/>
      <c r="C143" s="39"/>
      <c r="D143" s="216" t="s">
        <v>156</v>
      </c>
      <c r="E143" s="39"/>
      <c r="F143" s="217" t="s">
        <v>356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156</v>
      </c>
      <c r="AU143" s="16" t="s">
        <v>79</v>
      </c>
    </row>
    <row r="144" s="2" customFormat="1" ht="24.15" customHeight="1">
      <c r="A144" s="37"/>
      <c r="B144" s="38"/>
      <c r="C144" s="203" t="s">
        <v>357</v>
      </c>
      <c r="D144" s="203" t="s">
        <v>115</v>
      </c>
      <c r="E144" s="204" t="s">
        <v>358</v>
      </c>
      <c r="F144" s="205" t="s">
        <v>359</v>
      </c>
      <c r="G144" s="206" t="s">
        <v>118</v>
      </c>
      <c r="H144" s="207">
        <v>1</v>
      </c>
      <c r="I144" s="208"/>
      <c r="J144" s="209">
        <f>ROUND(I144*H144,2)</f>
        <v>0</v>
      </c>
      <c r="K144" s="205" t="s">
        <v>129</v>
      </c>
      <c r="L144" s="43"/>
      <c r="M144" s="210" t="s">
        <v>19</v>
      </c>
      <c r="N144" s="211" t="s">
        <v>40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166</v>
      </c>
      <c r="AT144" s="214" t="s">
        <v>115</v>
      </c>
      <c r="AU144" s="214" t="s">
        <v>79</v>
      </c>
      <c r="AY144" s="16" t="s">
        <v>111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77</v>
      </c>
      <c r="BK144" s="215">
        <f>ROUND(I144*H144,2)</f>
        <v>0</v>
      </c>
      <c r="BL144" s="16" t="s">
        <v>166</v>
      </c>
      <c r="BM144" s="214" t="s">
        <v>360</v>
      </c>
    </row>
    <row r="145" s="2" customFormat="1">
      <c r="A145" s="37"/>
      <c r="B145" s="38"/>
      <c r="C145" s="39"/>
      <c r="D145" s="216" t="s">
        <v>156</v>
      </c>
      <c r="E145" s="39"/>
      <c r="F145" s="217" t="s">
        <v>361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156</v>
      </c>
      <c r="AU145" s="16" t="s">
        <v>79</v>
      </c>
    </row>
    <row r="146" s="2" customFormat="1" ht="24.15" customHeight="1">
      <c r="A146" s="37"/>
      <c r="B146" s="38"/>
      <c r="C146" s="203" t="s">
        <v>362</v>
      </c>
      <c r="D146" s="203" t="s">
        <v>115</v>
      </c>
      <c r="E146" s="204" t="s">
        <v>363</v>
      </c>
      <c r="F146" s="205" t="s">
        <v>364</v>
      </c>
      <c r="G146" s="206" t="s">
        <v>118</v>
      </c>
      <c r="H146" s="207">
        <v>6.7199999999999998</v>
      </c>
      <c r="I146" s="208"/>
      <c r="J146" s="209">
        <f>ROUND(I146*H146,2)</f>
        <v>0</v>
      </c>
      <c r="K146" s="205" t="s">
        <v>129</v>
      </c>
      <c r="L146" s="43"/>
      <c r="M146" s="210" t="s">
        <v>19</v>
      </c>
      <c r="N146" s="211" t="s">
        <v>40</v>
      </c>
      <c r="O146" s="83"/>
      <c r="P146" s="212">
        <f>O146*H146</f>
        <v>0</v>
      </c>
      <c r="Q146" s="212">
        <v>2.4532922039999998</v>
      </c>
      <c r="R146" s="212">
        <f>Q146*H146</f>
        <v>16.486123610879996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166</v>
      </c>
      <c r="AT146" s="214" t="s">
        <v>115</v>
      </c>
      <c r="AU146" s="214" t="s">
        <v>79</v>
      </c>
      <c r="AY146" s="16" t="s">
        <v>111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77</v>
      </c>
      <c r="BK146" s="215">
        <f>ROUND(I146*H146,2)</f>
        <v>0</v>
      </c>
      <c r="BL146" s="16" t="s">
        <v>166</v>
      </c>
      <c r="BM146" s="214" t="s">
        <v>365</v>
      </c>
    </row>
    <row r="147" s="2" customFormat="1" ht="37.8" customHeight="1">
      <c r="A147" s="37"/>
      <c r="B147" s="38"/>
      <c r="C147" s="203" t="s">
        <v>199</v>
      </c>
      <c r="D147" s="203" t="s">
        <v>115</v>
      </c>
      <c r="E147" s="204" t="s">
        <v>366</v>
      </c>
      <c r="F147" s="205" t="s">
        <v>367</v>
      </c>
      <c r="G147" s="206" t="s">
        <v>138</v>
      </c>
      <c r="H147" s="207">
        <v>28</v>
      </c>
      <c r="I147" s="208"/>
      <c r="J147" s="209">
        <f>ROUND(I147*H147,2)</f>
        <v>0</v>
      </c>
      <c r="K147" s="205" t="s">
        <v>129</v>
      </c>
      <c r="L147" s="43"/>
      <c r="M147" s="210" t="s">
        <v>19</v>
      </c>
      <c r="N147" s="211" t="s">
        <v>40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166</v>
      </c>
      <c r="AT147" s="214" t="s">
        <v>115</v>
      </c>
      <c r="AU147" s="214" t="s">
        <v>79</v>
      </c>
      <c r="AY147" s="16" t="s">
        <v>111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77</v>
      </c>
      <c r="BK147" s="215">
        <f>ROUND(I147*H147,2)</f>
        <v>0</v>
      </c>
      <c r="BL147" s="16" t="s">
        <v>166</v>
      </c>
      <c r="BM147" s="214" t="s">
        <v>368</v>
      </c>
    </row>
    <row r="148" s="2" customFormat="1">
      <c r="A148" s="37"/>
      <c r="B148" s="38"/>
      <c r="C148" s="39"/>
      <c r="D148" s="216" t="s">
        <v>156</v>
      </c>
      <c r="E148" s="39"/>
      <c r="F148" s="217" t="s">
        <v>369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156</v>
      </c>
      <c r="AU148" s="16" t="s">
        <v>79</v>
      </c>
    </row>
    <row r="149" s="2" customFormat="1" ht="24.15" customHeight="1">
      <c r="A149" s="37"/>
      <c r="B149" s="38"/>
      <c r="C149" s="203" t="s">
        <v>370</v>
      </c>
      <c r="D149" s="203" t="s">
        <v>115</v>
      </c>
      <c r="E149" s="204" t="s">
        <v>371</v>
      </c>
      <c r="F149" s="205" t="s">
        <v>372</v>
      </c>
      <c r="G149" s="206" t="s">
        <v>138</v>
      </c>
      <c r="H149" s="207">
        <v>28</v>
      </c>
      <c r="I149" s="208"/>
      <c r="J149" s="209">
        <f>ROUND(I149*H149,2)</f>
        <v>0</v>
      </c>
      <c r="K149" s="205" t="s">
        <v>129</v>
      </c>
      <c r="L149" s="43"/>
      <c r="M149" s="210" t="s">
        <v>19</v>
      </c>
      <c r="N149" s="211" t="s">
        <v>40</v>
      </c>
      <c r="O149" s="83"/>
      <c r="P149" s="212">
        <f>O149*H149</f>
        <v>0</v>
      </c>
      <c r="Q149" s="212">
        <v>0.15614</v>
      </c>
      <c r="R149" s="212">
        <f>Q149*H149</f>
        <v>4.3719200000000003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166</v>
      </c>
      <c r="AT149" s="214" t="s">
        <v>115</v>
      </c>
      <c r="AU149" s="214" t="s">
        <v>79</v>
      </c>
      <c r="AY149" s="16" t="s">
        <v>111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77</v>
      </c>
      <c r="BK149" s="215">
        <f>ROUND(I149*H149,2)</f>
        <v>0</v>
      </c>
      <c r="BL149" s="16" t="s">
        <v>166</v>
      </c>
      <c r="BM149" s="214" t="s">
        <v>373</v>
      </c>
    </row>
    <row r="150" s="2" customFormat="1">
      <c r="A150" s="37"/>
      <c r="B150" s="38"/>
      <c r="C150" s="39"/>
      <c r="D150" s="216" t="s">
        <v>156</v>
      </c>
      <c r="E150" s="39"/>
      <c r="F150" s="217" t="s">
        <v>374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156</v>
      </c>
      <c r="AU150" s="16" t="s">
        <v>79</v>
      </c>
    </row>
    <row r="151" s="2" customFormat="1" ht="24.15" customHeight="1">
      <c r="A151" s="37"/>
      <c r="B151" s="38"/>
      <c r="C151" s="236" t="s">
        <v>375</v>
      </c>
      <c r="D151" s="236" t="s">
        <v>158</v>
      </c>
      <c r="E151" s="237" t="s">
        <v>376</v>
      </c>
      <c r="F151" s="238" t="s">
        <v>377</v>
      </c>
      <c r="G151" s="239" t="s">
        <v>261</v>
      </c>
      <c r="H151" s="240">
        <v>0.56000000000000005</v>
      </c>
      <c r="I151" s="241"/>
      <c r="J151" s="242">
        <f>ROUND(I151*H151,2)</f>
        <v>0</v>
      </c>
      <c r="K151" s="238" t="s">
        <v>129</v>
      </c>
      <c r="L151" s="243"/>
      <c r="M151" s="244" t="s">
        <v>19</v>
      </c>
      <c r="N151" s="245" t="s">
        <v>40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213</v>
      </c>
      <c r="AT151" s="214" t="s">
        <v>158</v>
      </c>
      <c r="AU151" s="214" t="s">
        <v>79</v>
      </c>
      <c r="AY151" s="16" t="s">
        <v>111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77</v>
      </c>
      <c r="BK151" s="215">
        <f>ROUND(I151*H151,2)</f>
        <v>0</v>
      </c>
      <c r="BL151" s="16" t="s">
        <v>166</v>
      </c>
      <c r="BM151" s="214" t="s">
        <v>378</v>
      </c>
    </row>
    <row r="152" s="2" customFormat="1" ht="14.4" customHeight="1">
      <c r="A152" s="37"/>
      <c r="B152" s="38"/>
      <c r="C152" s="203" t="s">
        <v>379</v>
      </c>
      <c r="D152" s="203" t="s">
        <v>115</v>
      </c>
      <c r="E152" s="204" t="s">
        <v>380</v>
      </c>
      <c r="F152" s="205" t="s">
        <v>381</v>
      </c>
      <c r="G152" s="206" t="s">
        <v>138</v>
      </c>
      <c r="H152" s="207">
        <v>14</v>
      </c>
      <c r="I152" s="208"/>
      <c r="J152" s="209">
        <f>ROUND(I152*H152,2)</f>
        <v>0</v>
      </c>
      <c r="K152" s="205" t="s">
        <v>129</v>
      </c>
      <c r="L152" s="43"/>
      <c r="M152" s="210" t="s">
        <v>19</v>
      </c>
      <c r="N152" s="211" t="s">
        <v>40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166</v>
      </c>
      <c r="AT152" s="214" t="s">
        <v>115</v>
      </c>
      <c r="AU152" s="214" t="s">
        <v>79</v>
      </c>
      <c r="AY152" s="16" t="s">
        <v>111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77</v>
      </c>
      <c r="BK152" s="215">
        <f>ROUND(I152*H152,2)</f>
        <v>0</v>
      </c>
      <c r="BL152" s="16" t="s">
        <v>166</v>
      </c>
      <c r="BM152" s="214" t="s">
        <v>382</v>
      </c>
    </row>
    <row r="153" s="2" customFormat="1" ht="14.4" customHeight="1">
      <c r="A153" s="37"/>
      <c r="B153" s="38"/>
      <c r="C153" s="236" t="s">
        <v>383</v>
      </c>
      <c r="D153" s="236" t="s">
        <v>158</v>
      </c>
      <c r="E153" s="237" t="s">
        <v>384</v>
      </c>
      <c r="F153" s="238" t="s">
        <v>385</v>
      </c>
      <c r="G153" s="239" t="s">
        <v>138</v>
      </c>
      <c r="H153" s="240">
        <v>28</v>
      </c>
      <c r="I153" s="241"/>
      <c r="J153" s="242">
        <f>ROUND(I153*H153,2)</f>
        <v>0</v>
      </c>
      <c r="K153" s="238" t="s">
        <v>129</v>
      </c>
      <c r="L153" s="243"/>
      <c r="M153" s="244" t="s">
        <v>19</v>
      </c>
      <c r="N153" s="245" t="s">
        <v>40</v>
      </c>
      <c r="O153" s="83"/>
      <c r="P153" s="212">
        <f>O153*H153</f>
        <v>0</v>
      </c>
      <c r="Q153" s="212">
        <v>0.00035</v>
      </c>
      <c r="R153" s="212">
        <f>Q153*H153</f>
        <v>0.0097999999999999997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221</v>
      </c>
      <c r="AT153" s="214" t="s">
        <v>158</v>
      </c>
      <c r="AU153" s="214" t="s">
        <v>79</v>
      </c>
      <c r="AY153" s="16" t="s">
        <v>111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77</v>
      </c>
      <c r="BK153" s="215">
        <f>ROUND(I153*H153,2)</f>
        <v>0</v>
      </c>
      <c r="BL153" s="16" t="s">
        <v>221</v>
      </c>
      <c r="BM153" s="214" t="s">
        <v>386</v>
      </c>
    </row>
    <row r="154" s="2" customFormat="1" ht="14.4" customHeight="1">
      <c r="A154" s="37"/>
      <c r="B154" s="38"/>
      <c r="C154" s="236" t="s">
        <v>387</v>
      </c>
      <c r="D154" s="236" t="s">
        <v>158</v>
      </c>
      <c r="E154" s="237" t="s">
        <v>388</v>
      </c>
      <c r="F154" s="238" t="s">
        <v>389</v>
      </c>
      <c r="G154" s="239" t="s">
        <v>124</v>
      </c>
      <c r="H154" s="240">
        <v>7</v>
      </c>
      <c r="I154" s="241"/>
      <c r="J154" s="242">
        <f>ROUND(I154*H154,2)</f>
        <v>0</v>
      </c>
      <c r="K154" s="238" t="s">
        <v>129</v>
      </c>
      <c r="L154" s="243"/>
      <c r="M154" s="244" t="s">
        <v>19</v>
      </c>
      <c r="N154" s="245" t="s">
        <v>40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213</v>
      </c>
      <c r="AT154" s="214" t="s">
        <v>158</v>
      </c>
      <c r="AU154" s="214" t="s">
        <v>79</v>
      </c>
      <c r="AY154" s="16" t="s">
        <v>111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77</v>
      </c>
      <c r="BK154" s="215">
        <f>ROUND(I154*H154,2)</f>
        <v>0</v>
      </c>
      <c r="BL154" s="16" t="s">
        <v>166</v>
      </c>
      <c r="BM154" s="214" t="s">
        <v>390</v>
      </c>
    </row>
    <row r="155" s="2" customFormat="1" ht="24.15" customHeight="1">
      <c r="A155" s="37"/>
      <c r="B155" s="38"/>
      <c r="C155" s="203" t="s">
        <v>391</v>
      </c>
      <c r="D155" s="203" t="s">
        <v>115</v>
      </c>
      <c r="E155" s="204" t="s">
        <v>392</v>
      </c>
      <c r="F155" s="205" t="s">
        <v>393</v>
      </c>
      <c r="G155" s="206" t="s">
        <v>138</v>
      </c>
      <c r="H155" s="207">
        <v>28</v>
      </c>
      <c r="I155" s="208"/>
      <c r="J155" s="209">
        <f>ROUND(I155*H155,2)</f>
        <v>0</v>
      </c>
      <c r="K155" s="205" t="s">
        <v>129</v>
      </c>
      <c r="L155" s="43"/>
      <c r="M155" s="210" t="s">
        <v>19</v>
      </c>
      <c r="N155" s="211" t="s">
        <v>40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166</v>
      </c>
      <c r="AT155" s="214" t="s">
        <v>115</v>
      </c>
      <c r="AU155" s="214" t="s">
        <v>79</v>
      </c>
      <c r="AY155" s="16" t="s">
        <v>111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77</v>
      </c>
      <c r="BK155" s="215">
        <f>ROUND(I155*H155,2)</f>
        <v>0</v>
      </c>
      <c r="BL155" s="16" t="s">
        <v>166</v>
      </c>
      <c r="BM155" s="214" t="s">
        <v>394</v>
      </c>
    </row>
    <row r="156" s="2" customFormat="1" ht="24.15" customHeight="1">
      <c r="A156" s="37"/>
      <c r="B156" s="38"/>
      <c r="C156" s="203" t="s">
        <v>395</v>
      </c>
      <c r="D156" s="203" t="s">
        <v>115</v>
      </c>
      <c r="E156" s="204" t="s">
        <v>396</v>
      </c>
      <c r="F156" s="205" t="s">
        <v>397</v>
      </c>
      <c r="G156" s="206" t="s">
        <v>118</v>
      </c>
      <c r="H156" s="207">
        <v>7</v>
      </c>
      <c r="I156" s="208"/>
      <c r="J156" s="209">
        <f>ROUND(I156*H156,2)</f>
        <v>0</v>
      </c>
      <c r="K156" s="205" t="s">
        <v>129</v>
      </c>
      <c r="L156" s="43"/>
      <c r="M156" s="210" t="s">
        <v>19</v>
      </c>
      <c r="N156" s="211" t="s">
        <v>40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166</v>
      </c>
      <c r="AT156" s="214" t="s">
        <v>115</v>
      </c>
      <c r="AU156" s="214" t="s">
        <v>79</v>
      </c>
      <c r="AY156" s="16" t="s">
        <v>111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77</v>
      </c>
      <c r="BK156" s="215">
        <f>ROUND(I156*H156,2)</f>
        <v>0</v>
      </c>
      <c r="BL156" s="16" t="s">
        <v>166</v>
      </c>
      <c r="BM156" s="214" t="s">
        <v>398</v>
      </c>
    </row>
    <row r="157" s="2" customFormat="1">
      <c r="A157" s="37"/>
      <c r="B157" s="38"/>
      <c r="C157" s="39"/>
      <c r="D157" s="216" t="s">
        <v>156</v>
      </c>
      <c r="E157" s="39"/>
      <c r="F157" s="217" t="s">
        <v>399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156</v>
      </c>
      <c r="AU157" s="16" t="s">
        <v>79</v>
      </c>
    </row>
    <row r="158" s="2" customFormat="1" ht="24.15" customHeight="1">
      <c r="A158" s="37"/>
      <c r="B158" s="38"/>
      <c r="C158" s="203" t="s">
        <v>400</v>
      </c>
      <c r="D158" s="203" t="s">
        <v>115</v>
      </c>
      <c r="E158" s="204" t="s">
        <v>401</v>
      </c>
      <c r="F158" s="205" t="s">
        <v>402</v>
      </c>
      <c r="G158" s="206" t="s">
        <v>118</v>
      </c>
      <c r="H158" s="207">
        <v>7</v>
      </c>
      <c r="I158" s="208"/>
      <c r="J158" s="209">
        <f>ROUND(I158*H158,2)</f>
        <v>0</v>
      </c>
      <c r="K158" s="205" t="s">
        <v>129</v>
      </c>
      <c r="L158" s="43"/>
      <c r="M158" s="210" t="s">
        <v>19</v>
      </c>
      <c r="N158" s="211" t="s">
        <v>40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166</v>
      </c>
      <c r="AT158" s="214" t="s">
        <v>115</v>
      </c>
      <c r="AU158" s="214" t="s">
        <v>79</v>
      </c>
      <c r="AY158" s="16" t="s">
        <v>111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77</v>
      </c>
      <c r="BK158" s="215">
        <f>ROUND(I158*H158,2)</f>
        <v>0</v>
      </c>
      <c r="BL158" s="16" t="s">
        <v>166</v>
      </c>
      <c r="BM158" s="214" t="s">
        <v>403</v>
      </c>
    </row>
    <row r="159" s="2" customFormat="1">
      <c r="A159" s="37"/>
      <c r="B159" s="38"/>
      <c r="C159" s="39"/>
      <c r="D159" s="216" t="s">
        <v>156</v>
      </c>
      <c r="E159" s="39"/>
      <c r="F159" s="217" t="s">
        <v>399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156</v>
      </c>
      <c r="AU159" s="16" t="s">
        <v>79</v>
      </c>
    </row>
    <row r="160" s="2" customFormat="1" ht="14.4" customHeight="1">
      <c r="A160" s="37"/>
      <c r="B160" s="38"/>
      <c r="C160" s="203" t="s">
        <v>404</v>
      </c>
      <c r="D160" s="203" t="s">
        <v>115</v>
      </c>
      <c r="E160" s="204" t="s">
        <v>405</v>
      </c>
      <c r="F160" s="205" t="s">
        <v>406</v>
      </c>
      <c r="G160" s="206" t="s">
        <v>345</v>
      </c>
      <c r="H160" s="207">
        <v>45</v>
      </c>
      <c r="I160" s="208"/>
      <c r="J160" s="209">
        <f>ROUND(I160*H160,2)</f>
        <v>0</v>
      </c>
      <c r="K160" s="205" t="s">
        <v>129</v>
      </c>
      <c r="L160" s="43"/>
      <c r="M160" s="210" t="s">
        <v>19</v>
      </c>
      <c r="N160" s="211" t="s">
        <v>40</v>
      </c>
      <c r="O160" s="83"/>
      <c r="P160" s="212">
        <f>O160*H160</f>
        <v>0</v>
      </c>
      <c r="Q160" s="212">
        <v>2.5000000000000001E-05</v>
      </c>
      <c r="R160" s="212">
        <f>Q160*H160</f>
        <v>0.0011250000000000001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166</v>
      </c>
      <c r="AT160" s="214" t="s">
        <v>115</v>
      </c>
      <c r="AU160" s="214" t="s">
        <v>79</v>
      </c>
      <c r="AY160" s="16" t="s">
        <v>111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77</v>
      </c>
      <c r="BK160" s="215">
        <f>ROUND(I160*H160,2)</f>
        <v>0</v>
      </c>
      <c r="BL160" s="16" t="s">
        <v>166</v>
      </c>
      <c r="BM160" s="214" t="s">
        <v>407</v>
      </c>
    </row>
    <row r="161" s="2" customFormat="1">
      <c r="A161" s="37"/>
      <c r="B161" s="38"/>
      <c r="C161" s="39"/>
      <c r="D161" s="216" t="s">
        <v>156</v>
      </c>
      <c r="E161" s="39"/>
      <c r="F161" s="217" t="s">
        <v>408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156</v>
      </c>
      <c r="AU161" s="16" t="s">
        <v>79</v>
      </c>
    </row>
    <row r="162" s="2" customFormat="1" ht="24.15" customHeight="1">
      <c r="A162" s="37"/>
      <c r="B162" s="38"/>
      <c r="C162" s="203" t="s">
        <v>409</v>
      </c>
      <c r="D162" s="203" t="s">
        <v>115</v>
      </c>
      <c r="E162" s="204" t="s">
        <v>410</v>
      </c>
      <c r="F162" s="205" t="s">
        <v>411</v>
      </c>
      <c r="G162" s="206" t="s">
        <v>138</v>
      </c>
      <c r="H162" s="207">
        <v>2</v>
      </c>
      <c r="I162" s="208"/>
      <c r="J162" s="209">
        <f>ROUND(I162*H162,2)</f>
        <v>0</v>
      </c>
      <c r="K162" s="205" t="s">
        <v>129</v>
      </c>
      <c r="L162" s="43"/>
      <c r="M162" s="210" t="s">
        <v>19</v>
      </c>
      <c r="N162" s="211" t="s">
        <v>40</v>
      </c>
      <c r="O162" s="83"/>
      <c r="P162" s="212">
        <f>O162*H162</f>
        <v>0</v>
      </c>
      <c r="Q162" s="212">
        <v>0.11934</v>
      </c>
      <c r="R162" s="212">
        <f>Q162*H162</f>
        <v>0.23868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166</v>
      </c>
      <c r="AT162" s="214" t="s">
        <v>115</v>
      </c>
      <c r="AU162" s="214" t="s">
        <v>79</v>
      </c>
      <c r="AY162" s="16" t="s">
        <v>111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77</v>
      </c>
      <c r="BK162" s="215">
        <f>ROUND(I162*H162,2)</f>
        <v>0</v>
      </c>
      <c r="BL162" s="16" t="s">
        <v>166</v>
      </c>
      <c r="BM162" s="214" t="s">
        <v>412</v>
      </c>
    </row>
    <row r="163" s="2" customFormat="1">
      <c r="A163" s="37"/>
      <c r="B163" s="38"/>
      <c r="C163" s="39"/>
      <c r="D163" s="216" t="s">
        <v>156</v>
      </c>
      <c r="E163" s="39"/>
      <c r="F163" s="217" t="s">
        <v>413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156</v>
      </c>
      <c r="AU163" s="16" t="s">
        <v>79</v>
      </c>
    </row>
    <row r="164" s="2" customFormat="1" ht="37.8" customHeight="1">
      <c r="A164" s="37"/>
      <c r="B164" s="38"/>
      <c r="C164" s="203" t="s">
        <v>414</v>
      </c>
      <c r="D164" s="203" t="s">
        <v>115</v>
      </c>
      <c r="E164" s="204" t="s">
        <v>415</v>
      </c>
      <c r="F164" s="205" t="s">
        <v>416</v>
      </c>
      <c r="G164" s="206" t="s">
        <v>345</v>
      </c>
      <c r="H164" s="207">
        <v>8</v>
      </c>
      <c r="I164" s="208"/>
      <c r="J164" s="209">
        <f>ROUND(I164*H164,2)</f>
        <v>0</v>
      </c>
      <c r="K164" s="205" t="s">
        <v>129</v>
      </c>
      <c r="L164" s="43"/>
      <c r="M164" s="210" t="s">
        <v>19</v>
      </c>
      <c r="N164" s="211" t="s">
        <v>40</v>
      </c>
      <c r="O164" s="83"/>
      <c r="P164" s="212">
        <f>O164*H164</f>
        <v>0</v>
      </c>
      <c r="Q164" s="212">
        <v>0.084250000000000005</v>
      </c>
      <c r="R164" s="212">
        <f>Q164*H164</f>
        <v>0.67400000000000004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166</v>
      </c>
      <c r="AT164" s="214" t="s">
        <v>115</v>
      </c>
      <c r="AU164" s="214" t="s">
        <v>79</v>
      </c>
      <c r="AY164" s="16" t="s">
        <v>111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77</v>
      </c>
      <c r="BK164" s="215">
        <f>ROUND(I164*H164,2)</f>
        <v>0</v>
      </c>
      <c r="BL164" s="16" t="s">
        <v>166</v>
      </c>
      <c r="BM164" s="214" t="s">
        <v>417</v>
      </c>
    </row>
    <row r="165" s="2" customFormat="1">
      <c r="A165" s="37"/>
      <c r="B165" s="38"/>
      <c r="C165" s="39"/>
      <c r="D165" s="216" t="s">
        <v>156</v>
      </c>
      <c r="E165" s="39"/>
      <c r="F165" s="217" t="s">
        <v>413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156</v>
      </c>
      <c r="AU165" s="16" t="s">
        <v>79</v>
      </c>
    </row>
    <row r="166" s="2" customFormat="1" ht="14.4" customHeight="1">
      <c r="A166" s="37"/>
      <c r="B166" s="38"/>
      <c r="C166" s="236" t="s">
        <v>418</v>
      </c>
      <c r="D166" s="236" t="s">
        <v>158</v>
      </c>
      <c r="E166" s="237" t="s">
        <v>419</v>
      </c>
      <c r="F166" s="238" t="s">
        <v>420</v>
      </c>
      <c r="G166" s="239" t="s">
        <v>276</v>
      </c>
      <c r="H166" s="240">
        <v>4970</v>
      </c>
      <c r="I166" s="241"/>
      <c r="J166" s="242">
        <f>ROUND(I166*H166,2)</f>
        <v>0</v>
      </c>
      <c r="K166" s="238" t="s">
        <v>19</v>
      </c>
      <c r="L166" s="243"/>
      <c r="M166" s="244" t="s">
        <v>19</v>
      </c>
      <c r="N166" s="245" t="s">
        <v>40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213</v>
      </c>
      <c r="AT166" s="214" t="s">
        <v>158</v>
      </c>
      <c r="AU166" s="214" t="s">
        <v>79</v>
      </c>
      <c r="AY166" s="16" t="s">
        <v>111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77</v>
      </c>
      <c r="BK166" s="215">
        <f>ROUND(I166*H166,2)</f>
        <v>0</v>
      </c>
      <c r="BL166" s="16" t="s">
        <v>166</v>
      </c>
      <c r="BM166" s="214" t="s">
        <v>421</v>
      </c>
    </row>
    <row r="167" s="2" customFormat="1" ht="14.4" customHeight="1">
      <c r="A167" s="37"/>
      <c r="B167" s="38"/>
      <c r="C167" s="236" t="s">
        <v>422</v>
      </c>
      <c r="D167" s="236" t="s">
        <v>158</v>
      </c>
      <c r="E167" s="237" t="s">
        <v>423</v>
      </c>
      <c r="F167" s="238" t="s">
        <v>424</v>
      </c>
      <c r="G167" s="239" t="s">
        <v>276</v>
      </c>
      <c r="H167" s="240">
        <v>235</v>
      </c>
      <c r="I167" s="241"/>
      <c r="J167" s="242">
        <f>ROUND(I167*H167,2)</f>
        <v>0</v>
      </c>
      <c r="K167" s="238" t="s">
        <v>19</v>
      </c>
      <c r="L167" s="243"/>
      <c r="M167" s="244" t="s">
        <v>19</v>
      </c>
      <c r="N167" s="245" t="s">
        <v>40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213</v>
      </c>
      <c r="AT167" s="214" t="s">
        <v>158</v>
      </c>
      <c r="AU167" s="214" t="s">
        <v>79</v>
      </c>
      <c r="AY167" s="16" t="s">
        <v>111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77</v>
      </c>
      <c r="BK167" s="215">
        <f>ROUND(I167*H167,2)</f>
        <v>0</v>
      </c>
      <c r="BL167" s="16" t="s">
        <v>166</v>
      </c>
      <c r="BM167" s="214" t="s">
        <v>425</v>
      </c>
    </row>
    <row r="168" s="2" customFormat="1" ht="14.4" customHeight="1">
      <c r="A168" s="37"/>
      <c r="B168" s="38"/>
      <c r="C168" s="236" t="s">
        <v>426</v>
      </c>
      <c r="D168" s="236" t="s">
        <v>158</v>
      </c>
      <c r="E168" s="237" t="s">
        <v>427</v>
      </c>
      <c r="F168" s="238" t="s">
        <v>428</v>
      </c>
      <c r="G168" s="239" t="s">
        <v>276</v>
      </c>
      <c r="H168" s="240">
        <v>5842</v>
      </c>
      <c r="I168" s="241"/>
      <c r="J168" s="242">
        <f>ROUND(I168*H168,2)</f>
        <v>0</v>
      </c>
      <c r="K168" s="238" t="s">
        <v>19</v>
      </c>
      <c r="L168" s="243"/>
      <c r="M168" s="244" t="s">
        <v>19</v>
      </c>
      <c r="N168" s="245" t="s">
        <v>40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213</v>
      </c>
      <c r="AT168" s="214" t="s">
        <v>158</v>
      </c>
      <c r="AU168" s="214" t="s">
        <v>79</v>
      </c>
      <c r="AY168" s="16" t="s">
        <v>111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77</v>
      </c>
      <c r="BK168" s="215">
        <f>ROUND(I168*H168,2)</f>
        <v>0</v>
      </c>
      <c r="BL168" s="16" t="s">
        <v>166</v>
      </c>
      <c r="BM168" s="214" t="s">
        <v>429</v>
      </c>
    </row>
    <row r="169" s="12" customFormat="1" ht="25.92" customHeight="1">
      <c r="A169" s="12"/>
      <c r="B169" s="187"/>
      <c r="C169" s="188"/>
      <c r="D169" s="189" t="s">
        <v>68</v>
      </c>
      <c r="E169" s="190" t="s">
        <v>430</v>
      </c>
      <c r="F169" s="190" t="s">
        <v>431</v>
      </c>
      <c r="G169" s="188"/>
      <c r="H169" s="188"/>
      <c r="I169" s="191"/>
      <c r="J169" s="192">
        <f>BK169</f>
        <v>0</v>
      </c>
      <c r="K169" s="188"/>
      <c r="L169" s="193"/>
      <c r="M169" s="194"/>
      <c r="N169" s="195"/>
      <c r="O169" s="195"/>
      <c r="P169" s="196">
        <f>P170+P172+P174+P181</f>
        <v>0</v>
      </c>
      <c r="Q169" s="195"/>
      <c r="R169" s="196">
        <f>R170+R172+R174+R181</f>
        <v>0</v>
      </c>
      <c r="S169" s="195"/>
      <c r="T169" s="197">
        <f>T170+T172+T174+T181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8" t="s">
        <v>163</v>
      </c>
      <c r="AT169" s="199" t="s">
        <v>68</v>
      </c>
      <c r="AU169" s="199" t="s">
        <v>69</v>
      </c>
      <c r="AY169" s="198" t="s">
        <v>111</v>
      </c>
      <c r="BK169" s="200">
        <f>BK170+BK172+BK174+BK181</f>
        <v>0</v>
      </c>
    </row>
    <row r="170" s="12" customFormat="1" ht="22.8" customHeight="1">
      <c r="A170" s="12"/>
      <c r="B170" s="187"/>
      <c r="C170" s="188"/>
      <c r="D170" s="189" t="s">
        <v>68</v>
      </c>
      <c r="E170" s="201" t="s">
        <v>432</v>
      </c>
      <c r="F170" s="201" t="s">
        <v>433</v>
      </c>
      <c r="G170" s="188"/>
      <c r="H170" s="188"/>
      <c r="I170" s="191"/>
      <c r="J170" s="202">
        <f>BK170</f>
        <v>0</v>
      </c>
      <c r="K170" s="188"/>
      <c r="L170" s="193"/>
      <c r="M170" s="194"/>
      <c r="N170" s="195"/>
      <c r="O170" s="195"/>
      <c r="P170" s="196">
        <f>P171</f>
        <v>0</v>
      </c>
      <c r="Q170" s="195"/>
      <c r="R170" s="196">
        <f>R171</f>
        <v>0</v>
      </c>
      <c r="S170" s="195"/>
      <c r="T170" s="197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8" t="s">
        <v>163</v>
      </c>
      <c r="AT170" s="199" t="s">
        <v>68</v>
      </c>
      <c r="AU170" s="199" t="s">
        <v>77</v>
      </c>
      <c r="AY170" s="198" t="s">
        <v>111</v>
      </c>
      <c r="BK170" s="200">
        <f>BK171</f>
        <v>0</v>
      </c>
    </row>
    <row r="171" s="2" customFormat="1" ht="14.4" customHeight="1">
      <c r="A171" s="37"/>
      <c r="B171" s="38"/>
      <c r="C171" s="203" t="s">
        <v>434</v>
      </c>
      <c r="D171" s="203" t="s">
        <v>115</v>
      </c>
      <c r="E171" s="204" t="s">
        <v>435</v>
      </c>
      <c r="F171" s="205" t="s">
        <v>436</v>
      </c>
      <c r="G171" s="206" t="s">
        <v>124</v>
      </c>
      <c r="H171" s="207">
        <v>1</v>
      </c>
      <c r="I171" s="208"/>
      <c r="J171" s="209">
        <f>ROUND(I171*H171,2)</f>
        <v>0</v>
      </c>
      <c r="K171" s="205" t="s">
        <v>129</v>
      </c>
      <c r="L171" s="43"/>
      <c r="M171" s="210" t="s">
        <v>19</v>
      </c>
      <c r="N171" s="211" t="s">
        <v>40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437</v>
      </c>
      <c r="AT171" s="214" t="s">
        <v>115</v>
      </c>
      <c r="AU171" s="214" t="s">
        <v>79</v>
      </c>
      <c r="AY171" s="16" t="s">
        <v>111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77</v>
      </c>
      <c r="BK171" s="215">
        <f>ROUND(I171*H171,2)</f>
        <v>0</v>
      </c>
      <c r="BL171" s="16" t="s">
        <v>437</v>
      </c>
      <c r="BM171" s="214" t="s">
        <v>438</v>
      </c>
    </row>
    <row r="172" s="12" customFormat="1" ht="22.8" customHeight="1">
      <c r="A172" s="12"/>
      <c r="B172" s="187"/>
      <c r="C172" s="188"/>
      <c r="D172" s="189" t="s">
        <v>68</v>
      </c>
      <c r="E172" s="201" t="s">
        <v>439</v>
      </c>
      <c r="F172" s="201" t="s">
        <v>440</v>
      </c>
      <c r="G172" s="188"/>
      <c r="H172" s="188"/>
      <c r="I172" s="191"/>
      <c r="J172" s="202">
        <f>BK172</f>
        <v>0</v>
      </c>
      <c r="K172" s="188"/>
      <c r="L172" s="193"/>
      <c r="M172" s="194"/>
      <c r="N172" s="195"/>
      <c r="O172" s="195"/>
      <c r="P172" s="196">
        <f>P173</f>
        <v>0</v>
      </c>
      <c r="Q172" s="195"/>
      <c r="R172" s="196">
        <f>R173</f>
        <v>0</v>
      </c>
      <c r="S172" s="195"/>
      <c r="T172" s="197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8" t="s">
        <v>163</v>
      </c>
      <c r="AT172" s="199" t="s">
        <v>68</v>
      </c>
      <c r="AU172" s="199" t="s">
        <v>77</v>
      </c>
      <c r="AY172" s="198" t="s">
        <v>111</v>
      </c>
      <c r="BK172" s="200">
        <f>BK173</f>
        <v>0</v>
      </c>
    </row>
    <row r="173" s="2" customFormat="1" ht="14.4" customHeight="1">
      <c r="A173" s="37"/>
      <c r="B173" s="38"/>
      <c r="C173" s="203" t="s">
        <v>441</v>
      </c>
      <c r="D173" s="203" t="s">
        <v>115</v>
      </c>
      <c r="E173" s="204" t="s">
        <v>442</v>
      </c>
      <c r="F173" s="205" t="s">
        <v>440</v>
      </c>
      <c r="G173" s="206" t="s">
        <v>443</v>
      </c>
      <c r="H173" s="207">
        <v>1</v>
      </c>
      <c r="I173" s="208"/>
      <c r="J173" s="209">
        <f>ROUND(I173*H173,2)</f>
        <v>0</v>
      </c>
      <c r="K173" s="205" t="s">
        <v>129</v>
      </c>
      <c r="L173" s="43"/>
      <c r="M173" s="210" t="s">
        <v>19</v>
      </c>
      <c r="N173" s="211" t="s">
        <v>40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437</v>
      </c>
      <c r="AT173" s="214" t="s">
        <v>115</v>
      </c>
      <c r="AU173" s="214" t="s">
        <v>79</v>
      </c>
      <c r="AY173" s="16" t="s">
        <v>111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77</v>
      </c>
      <c r="BK173" s="215">
        <f>ROUND(I173*H173,2)</f>
        <v>0</v>
      </c>
      <c r="BL173" s="16" t="s">
        <v>437</v>
      </c>
      <c r="BM173" s="214" t="s">
        <v>444</v>
      </c>
    </row>
    <row r="174" s="12" customFormat="1" ht="22.8" customHeight="1">
      <c r="A174" s="12"/>
      <c r="B174" s="187"/>
      <c r="C174" s="188"/>
      <c r="D174" s="189" t="s">
        <v>68</v>
      </c>
      <c r="E174" s="201" t="s">
        <v>445</v>
      </c>
      <c r="F174" s="201" t="s">
        <v>446</v>
      </c>
      <c r="G174" s="188"/>
      <c r="H174" s="188"/>
      <c r="I174" s="191"/>
      <c r="J174" s="202">
        <f>BK174</f>
        <v>0</v>
      </c>
      <c r="K174" s="188"/>
      <c r="L174" s="193"/>
      <c r="M174" s="194"/>
      <c r="N174" s="195"/>
      <c r="O174" s="195"/>
      <c r="P174" s="196">
        <f>SUM(P175:P180)</f>
        <v>0</v>
      </c>
      <c r="Q174" s="195"/>
      <c r="R174" s="196">
        <f>SUM(R175:R180)</f>
        <v>0</v>
      </c>
      <c r="S174" s="195"/>
      <c r="T174" s="197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8" t="s">
        <v>163</v>
      </c>
      <c r="AT174" s="199" t="s">
        <v>68</v>
      </c>
      <c r="AU174" s="199" t="s">
        <v>77</v>
      </c>
      <c r="AY174" s="198" t="s">
        <v>111</v>
      </c>
      <c r="BK174" s="200">
        <f>SUM(BK175:BK180)</f>
        <v>0</v>
      </c>
    </row>
    <row r="175" s="2" customFormat="1" ht="14.4" customHeight="1">
      <c r="A175" s="37"/>
      <c r="B175" s="38"/>
      <c r="C175" s="203" t="s">
        <v>447</v>
      </c>
      <c r="D175" s="203" t="s">
        <v>115</v>
      </c>
      <c r="E175" s="204" t="s">
        <v>448</v>
      </c>
      <c r="F175" s="205" t="s">
        <v>449</v>
      </c>
      <c r="G175" s="206" t="s">
        <v>124</v>
      </c>
      <c r="H175" s="207">
        <v>1</v>
      </c>
      <c r="I175" s="208"/>
      <c r="J175" s="209">
        <f>ROUND(I175*H175,2)</f>
        <v>0</v>
      </c>
      <c r="K175" s="205" t="s">
        <v>129</v>
      </c>
      <c r="L175" s="43"/>
      <c r="M175" s="210" t="s">
        <v>19</v>
      </c>
      <c r="N175" s="211" t="s">
        <v>40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437</v>
      </c>
      <c r="AT175" s="214" t="s">
        <v>115</v>
      </c>
      <c r="AU175" s="214" t="s">
        <v>79</v>
      </c>
      <c r="AY175" s="16" t="s">
        <v>111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77</v>
      </c>
      <c r="BK175" s="215">
        <f>ROUND(I175*H175,2)</f>
        <v>0</v>
      </c>
      <c r="BL175" s="16" t="s">
        <v>437</v>
      </c>
      <c r="BM175" s="214" t="s">
        <v>450</v>
      </c>
    </row>
    <row r="176" s="2" customFormat="1" ht="14.4" customHeight="1">
      <c r="A176" s="37"/>
      <c r="B176" s="38"/>
      <c r="C176" s="203" t="s">
        <v>451</v>
      </c>
      <c r="D176" s="203" t="s">
        <v>115</v>
      </c>
      <c r="E176" s="204" t="s">
        <v>452</v>
      </c>
      <c r="F176" s="205" t="s">
        <v>453</v>
      </c>
      <c r="G176" s="206" t="s">
        <v>454</v>
      </c>
      <c r="H176" s="207">
        <v>12</v>
      </c>
      <c r="I176" s="208"/>
      <c r="J176" s="209">
        <f>ROUND(I176*H176,2)</f>
        <v>0</v>
      </c>
      <c r="K176" s="205" t="s">
        <v>129</v>
      </c>
      <c r="L176" s="43"/>
      <c r="M176" s="210" t="s">
        <v>19</v>
      </c>
      <c r="N176" s="211" t="s">
        <v>40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437</v>
      </c>
      <c r="AT176" s="214" t="s">
        <v>115</v>
      </c>
      <c r="AU176" s="214" t="s">
        <v>79</v>
      </c>
      <c r="AY176" s="16" t="s">
        <v>111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77</v>
      </c>
      <c r="BK176" s="215">
        <f>ROUND(I176*H176,2)</f>
        <v>0</v>
      </c>
      <c r="BL176" s="16" t="s">
        <v>437</v>
      </c>
      <c r="BM176" s="214" t="s">
        <v>455</v>
      </c>
    </row>
    <row r="177" s="2" customFormat="1" ht="14.4" customHeight="1">
      <c r="A177" s="37"/>
      <c r="B177" s="38"/>
      <c r="C177" s="203" t="s">
        <v>456</v>
      </c>
      <c r="D177" s="203" t="s">
        <v>115</v>
      </c>
      <c r="E177" s="204" t="s">
        <v>457</v>
      </c>
      <c r="F177" s="205" t="s">
        <v>458</v>
      </c>
      <c r="G177" s="206" t="s">
        <v>124</v>
      </c>
      <c r="H177" s="207">
        <v>1</v>
      </c>
      <c r="I177" s="208"/>
      <c r="J177" s="209">
        <f>ROUND(I177*H177,2)</f>
        <v>0</v>
      </c>
      <c r="K177" s="205" t="s">
        <v>129</v>
      </c>
      <c r="L177" s="43"/>
      <c r="M177" s="210" t="s">
        <v>19</v>
      </c>
      <c r="N177" s="211" t="s">
        <v>40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437</v>
      </c>
      <c r="AT177" s="214" t="s">
        <v>115</v>
      </c>
      <c r="AU177" s="214" t="s">
        <v>79</v>
      </c>
      <c r="AY177" s="16" t="s">
        <v>111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77</v>
      </c>
      <c r="BK177" s="215">
        <f>ROUND(I177*H177,2)</f>
        <v>0</v>
      </c>
      <c r="BL177" s="16" t="s">
        <v>437</v>
      </c>
      <c r="BM177" s="214" t="s">
        <v>459</v>
      </c>
    </row>
    <row r="178" s="2" customFormat="1" ht="14.4" customHeight="1">
      <c r="A178" s="37"/>
      <c r="B178" s="38"/>
      <c r="C178" s="203" t="s">
        <v>460</v>
      </c>
      <c r="D178" s="203" t="s">
        <v>115</v>
      </c>
      <c r="E178" s="204" t="s">
        <v>461</v>
      </c>
      <c r="F178" s="205" t="s">
        <v>462</v>
      </c>
      <c r="G178" s="206" t="s">
        <v>124</v>
      </c>
      <c r="H178" s="207">
        <v>1</v>
      </c>
      <c r="I178" s="208"/>
      <c r="J178" s="209">
        <f>ROUND(I178*H178,2)</f>
        <v>0</v>
      </c>
      <c r="K178" s="205" t="s">
        <v>129</v>
      </c>
      <c r="L178" s="43"/>
      <c r="M178" s="210" t="s">
        <v>19</v>
      </c>
      <c r="N178" s="211" t="s">
        <v>40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437</v>
      </c>
      <c r="AT178" s="214" t="s">
        <v>115</v>
      </c>
      <c r="AU178" s="214" t="s">
        <v>79</v>
      </c>
      <c r="AY178" s="16" t="s">
        <v>111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77</v>
      </c>
      <c r="BK178" s="215">
        <f>ROUND(I178*H178,2)</f>
        <v>0</v>
      </c>
      <c r="BL178" s="16" t="s">
        <v>437</v>
      </c>
      <c r="BM178" s="214" t="s">
        <v>463</v>
      </c>
    </row>
    <row r="179" s="2" customFormat="1" ht="14.4" customHeight="1">
      <c r="A179" s="37"/>
      <c r="B179" s="38"/>
      <c r="C179" s="203" t="s">
        <v>464</v>
      </c>
      <c r="D179" s="203" t="s">
        <v>115</v>
      </c>
      <c r="E179" s="204" t="s">
        <v>465</v>
      </c>
      <c r="F179" s="205" t="s">
        <v>466</v>
      </c>
      <c r="G179" s="206" t="s">
        <v>124</v>
      </c>
      <c r="H179" s="207">
        <v>1</v>
      </c>
      <c r="I179" s="208"/>
      <c r="J179" s="209">
        <f>ROUND(I179*H179,2)</f>
        <v>0</v>
      </c>
      <c r="K179" s="205" t="s">
        <v>129</v>
      </c>
      <c r="L179" s="43"/>
      <c r="M179" s="210" t="s">
        <v>19</v>
      </c>
      <c r="N179" s="211" t="s">
        <v>40</v>
      </c>
      <c r="O179" s="83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437</v>
      </c>
      <c r="AT179" s="214" t="s">
        <v>115</v>
      </c>
      <c r="AU179" s="214" t="s">
        <v>79</v>
      </c>
      <c r="AY179" s="16" t="s">
        <v>111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77</v>
      </c>
      <c r="BK179" s="215">
        <f>ROUND(I179*H179,2)</f>
        <v>0</v>
      </c>
      <c r="BL179" s="16" t="s">
        <v>437</v>
      </c>
      <c r="BM179" s="214" t="s">
        <v>467</v>
      </c>
    </row>
    <row r="180" s="2" customFormat="1" ht="14.4" customHeight="1">
      <c r="A180" s="37"/>
      <c r="B180" s="38"/>
      <c r="C180" s="203" t="s">
        <v>468</v>
      </c>
      <c r="D180" s="203" t="s">
        <v>115</v>
      </c>
      <c r="E180" s="204" t="s">
        <v>469</v>
      </c>
      <c r="F180" s="205" t="s">
        <v>470</v>
      </c>
      <c r="G180" s="206" t="s">
        <v>124</v>
      </c>
      <c r="H180" s="207">
        <v>1</v>
      </c>
      <c r="I180" s="208"/>
      <c r="J180" s="209">
        <f>ROUND(I180*H180,2)</f>
        <v>0</v>
      </c>
      <c r="K180" s="205" t="s">
        <v>19</v>
      </c>
      <c r="L180" s="43"/>
      <c r="M180" s="210" t="s">
        <v>19</v>
      </c>
      <c r="N180" s="211" t="s">
        <v>40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437</v>
      </c>
      <c r="AT180" s="214" t="s">
        <v>115</v>
      </c>
      <c r="AU180" s="214" t="s">
        <v>79</v>
      </c>
      <c r="AY180" s="16" t="s">
        <v>111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77</v>
      </c>
      <c r="BK180" s="215">
        <f>ROUND(I180*H180,2)</f>
        <v>0</v>
      </c>
      <c r="BL180" s="16" t="s">
        <v>437</v>
      </c>
      <c r="BM180" s="214" t="s">
        <v>471</v>
      </c>
    </row>
    <row r="181" s="12" customFormat="1" ht="22.8" customHeight="1">
      <c r="A181" s="12"/>
      <c r="B181" s="187"/>
      <c r="C181" s="188"/>
      <c r="D181" s="189" t="s">
        <v>68</v>
      </c>
      <c r="E181" s="201" t="s">
        <v>472</v>
      </c>
      <c r="F181" s="201" t="s">
        <v>473</v>
      </c>
      <c r="G181" s="188"/>
      <c r="H181" s="188"/>
      <c r="I181" s="191"/>
      <c r="J181" s="202">
        <f>BK181</f>
        <v>0</v>
      </c>
      <c r="K181" s="188"/>
      <c r="L181" s="193"/>
      <c r="M181" s="194"/>
      <c r="N181" s="195"/>
      <c r="O181" s="195"/>
      <c r="P181" s="196">
        <f>P182</f>
        <v>0</v>
      </c>
      <c r="Q181" s="195"/>
      <c r="R181" s="196">
        <f>R182</f>
        <v>0</v>
      </c>
      <c r="S181" s="195"/>
      <c r="T181" s="197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8" t="s">
        <v>163</v>
      </c>
      <c r="AT181" s="199" t="s">
        <v>68</v>
      </c>
      <c r="AU181" s="199" t="s">
        <v>77</v>
      </c>
      <c r="AY181" s="198" t="s">
        <v>111</v>
      </c>
      <c r="BK181" s="200">
        <f>BK182</f>
        <v>0</v>
      </c>
    </row>
    <row r="182" s="2" customFormat="1" ht="14.4" customHeight="1">
      <c r="A182" s="37"/>
      <c r="B182" s="38"/>
      <c r="C182" s="203" t="s">
        <v>474</v>
      </c>
      <c r="D182" s="203" t="s">
        <v>115</v>
      </c>
      <c r="E182" s="204" t="s">
        <v>475</v>
      </c>
      <c r="F182" s="205" t="s">
        <v>476</v>
      </c>
      <c r="G182" s="206" t="s">
        <v>124</v>
      </c>
      <c r="H182" s="207">
        <v>1</v>
      </c>
      <c r="I182" s="208"/>
      <c r="J182" s="209">
        <f>ROUND(I182*H182,2)</f>
        <v>0</v>
      </c>
      <c r="K182" s="205" t="s">
        <v>129</v>
      </c>
      <c r="L182" s="43"/>
      <c r="M182" s="231" t="s">
        <v>19</v>
      </c>
      <c r="N182" s="232" t="s">
        <v>40</v>
      </c>
      <c r="O182" s="233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437</v>
      </c>
      <c r="AT182" s="214" t="s">
        <v>115</v>
      </c>
      <c r="AU182" s="214" t="s">
        <v>79</v>
      </c>
      <c r="AY182" s="16" t="s">
        <v>111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77</v>
      </c>
      <c r="BK182" s="215">
        <f>ROUND(I182*H182,2)</f>
        <v>0</v>
      </c>
      <c r="BL182" s="16" t="s">
        <v>437</v>
      </c>
      <c r="BM182" s="214" t="s">
        <v>477</v>
      </c>
    </row>
    <row r="183" s="2" customFormat="1" ht="6.96" customHeight="1">
      <c r="A183" s="37"/>
      <c r="B183" s="58"/>
      <c r="C183" s="59"/>
      <c r="D183" s="59"/>
      <c r="E183" s="59"/>
      <c r="F183" s="59"/>
      <c r="G183" s="59"/>
      <c r="H183" s="59"/>
      <c r="I183" s="59"/>
      <c r="J183" s="59"/>
      <c r="K183" s="59"/>
      <c r="L183" s="43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sheet="1" autoFilter="0" formatColumns="0" formatRows="0" objects="1" scenarios="1" spinCount="100000" saltValue="TgZPCw8+DTsC07XOiqo7pNckpRRQtbqW27mZO/MCz/n2OvSGBnpOqkz0VFggPhDOIkiL3BM63tKkv2qxnktSeQ==" hashValue="ByD+xpzAd1xLh92BJV4j6Ke15NkTVzB/go1uEVpww+fNmMl6me6IPZzyI0hFl7SkeNNueBaoRhuAWKUrY2gO7w==" algorithmName="SHA-512" password="CC35"/>
  <autoFilter ref="C90:K182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4" customFormat="1" ht="45" customHeight="1">
      <c r="B3" s="250"/>
      <c r="C3" s="251" t="s">
        <v>478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479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480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481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482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483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484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485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486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487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488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76</v>
      </c>
      <c r="F18" s="257" t="s">
        <v>489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490</v>
      </c>
      <c r="F19" s="257" t="s">
        <v>491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492</v>
      </c>
      <c r="F20" s="257" t="s">
        <v>493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494</v>
      </c>
      <c r="F21" s="257" t="s">
        <v>495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496</v>
      </c>
      <c r="F22" s="257" t="s">
        <v>497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498</v>
      </c>
      <c r="F23" s="257" t="s">
        <v>499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500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501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502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503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504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505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506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507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508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97</v>
      </c>
      <c r="F36" s="257"/>
      <c r="G36" s="257" t="s">
        <v>509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510</v>
      </c>
      <c r="F37" s="257"/>
      <c r="G37" s="257" t="s">
        <v>511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50</v>
      </c>
      <c r="F38" s="257"/>
      <c r="G38" s="257" t="s">
        <v>512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51</v>
      </c>
      <c r="F39" s="257"/>
      <c r="G39" s="257" t="s">
        <v>513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98</v>
      </c>
      <c r="F40" s="257"/>
      <c r="G40" s="257" t="s">
        <v>514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99</v>
      </c>
      <c r="F41" s="257"/>
      <c r="G41" s="257" t="s">
        <v>515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516</v>
      </c>
      <c r="F42" s="257"/>
      <c r="G42" s="257" t="s">
        <v>517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518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519</v>
      </c>
      <c r="F44" s="257"/>
      <c r="G44" s="257" t="s">
        <v>520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101</v>
      </c>
      <c r="F45" s="257"/>
      <c r="G45" s="257" t="s">
        <v>521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522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523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524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525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526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527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528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529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530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531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532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533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534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535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536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537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538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539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540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541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542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543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544</v>
      </c>
      <c r="D76" s="275"/>
      <c r="E76" s="275"/>
      <c r="F76" s="275" t="s">
        <v>545</v>
      </c>
      <c r="G76" s="276"/>
      <c r="H76" s="275" t="s">
        <v>51</v>
      </c>
      <c r="I76" s="275" t="s">
        <v>54</v>
      </c>
      <c r="J76" s="275" t="s">
        <v>546</v>
      </c>
      <c r="K76" s="274"/>
    </row>
    <row r="77" s="1" customFormat="1" ht="17.25" customHeight="1">
      <c r="B77" s="272"/>
      <c r="C77" s="277" t="s">
        <v>547</v>
      </c>
      <c r="D77" s="277"/>
      <c r="E77" s="277"/>
      <c r="F77" s="278" t="s">
        <v>548</v>
      </c>
      <c r="G77" s="279"/>
      <c r="H77" s="277"/>
      <c r="I77" s="277"/>
      <c r="J77" s="277" t="s">
        <v>549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50</v>
      </c>
      <c r="D79" s="282"/>
      <c r="E79" s="282"/>
      <c r="F79" s="283" t="s">
        <v>550</v>
      </c>
      <c r="G79" s="284"/>
      <c r="H79" s="260" t="s">
        <v>551</v>
      </c>
      <c r="I79" s="260" t="s">
        <v>552</v>
      </c>
      <c r="J79" s="260">
        <v>20</v>
      </c>
      <c r="K79" s="274"/>
    </row>
    <row r="80" s="1" customFormat="1" ht="15" customHeight="1">
      <c r="B80" s="272"/>
      <c r="C80" s="260" t="s">
        <v>553</v>
      </c>
      <c r="D80" s="260"/>
      <c r="E80" s="260"/>
      <c r="F80" s="283" t="s">
        <v>550</v>
      </c>
      <c r="G80" s="284"/>
      <c r="H80" s="260" t="s">
        <v>554</v>
      </c>
      <c r="I80" s="260" t="s">
        <v>552</v>
      </c>
      <c r="J80" s="260">
        <v>120</v>
      </c>
      <c r="K80" s="274"/>
    </row>
    <row r="81" s="1" customFormat="1" ht="15" customHeight="1">
      <c r="B81" s="285"/>
      <c r="C81" s="260" t="s">
        <v>555</v>
      </c>
      <c r="D81" s="260"/>
      <c r="E81" s="260"/>
      <c r="F81" s="283" t="s">
        <v>556</v>
      </c>
      <c r="G81" s="284"/>
      <c r="H81" s="260" t="s">
        <v>557</v>
      </c>
      <c r="I81" s="260" t="s">
        <v>552</v>
      </c>
      <c r="J81" s="260">
        <v>50</v>
      </c>
      <c r="K81" s="274"/>
    </row>
    <row r="82" s="1" customFormat="1" ht="15" customHeight="1">
      <c r="B82" s="285"/>
      <c r="C82" s="260" t="s">
        <v>558</v>
      </c>
      <c r="D82" s="260"/>
      <c r="E82" s="260"/>
      <c r="F82" s="283" t="s">
        <v>550</v>
      </c>
      <c r="G82" s="284"/>
      <c r="H82" s="260" t="s">
        <v>559</v>
      </c>
      <c r="I82" s="260" t="s">
        <v>560</v>
      </c>
      <c r="J82" s="260"/>
      <c r="K82" s="274"/>
    </row>
    <row r="83" s="1" customFormat="1" ht="15" customHeight="1">
      <c r="B83" s="285"/>
      <c r="C83" s="286" t="s">
        <v>561</v>
      </c>
      <c r="D83" s="286"/>
      <c r="E83" s="286"/>
      <c r="F83" s="287" t="s">
        <v>556</v>
      </c>
      <c r="G83" s="286"/>
      <c r="H83" s="286" t="s">
        <v>562</v>
      </c>
      <c r="I83" s="286" t="s">
        <v>552</v>
      </c>
      <c r="J83" s="286">
        <v>15</v>
      </c>
      <c r="K83" s="274"/>
    </row>
    <row r="84" s="1" customFormat="1" ht="15" customHeight="1">
      <c r="B84" s="285"/>
      <c r="C84" s="286" t="s">
        <v>563</v>
      </c>
      <c r="D84" s="286"/>
      <c r="E84" s="286"/>
      <c r="F84" s="287" t="s">
        <v>556</v>
      </c>
      <c r="G84" s="286"/>
      <c r="H84" s="286" t="s">
        <v>564</v>
      </c>
      <c r="I84" s="286" t="s">
        <v>552</v>
      </c>
      <c r="J84" s="286">
        <v>15</v>
      </c>
      <c r="K84" s="274"/>
    </row>
    <row r="85" s="1" customFormat="1" ht="15" customHeight="1">
      <c r="B85" s="285"/>
      <c r="C85" s="286" t="s">
        <v>565</v>
      </c>
      <c r="D85" s="286"/>
      <c r="E85" s="286"/>
      <c r="F85" s="287" t="s">
        <v>556</v>
      </c>
      <c r="G85" s="286"/>
      <c r="H85" s="286" t="s">
        <v>566</v>
      </c>
      <c r="I85" s="286" t="s">
        <v>552</v>
      </c>
      <c r="J85" s="286">
        <v>20</v>
      </c>
      <c r="K85" s="274"/>
    </row>
    <row r="86" s="1" customFormat="1" ht="15" customHeight="1">
      <c r="B86" s="285"/>
      <c r="C86" s="286" t="s">
        <v>567</v>
      </c>
      <c r="D86" s="286"/>
      <c r="E86" s="286"/>
      <c r="F86" s="287" t="s">
        <v>556</v>
      </c>
      <c r="G86" s="286"/>
      <c r="H86" s="286" t="s">
        <v>568</v>
      </c>
      <c r="I86" s="286" t="s">
        <v>552</v>
      </c>
      <c r="J86" s="286">
        <v>20</v>
      </c>
      <c r="K86" s="274"/>
    </row>
    <row r="87" s="1" customFormat="1" ht="15" customHeight="1">
      <c r="B87" s="285"/>
      <c r="C87" s="260" t="s">
        <v>569</v>
      </c>
      <c r="D87" s="260"/>
      <c r="E87" s="260"/>
      <c r="F87" s="283" t="s">
        <v>556</v>
      </c>
      <c r="G87" s="284"/>
      <c r="H87" s="260" t="s">
        <v>570</v>
      </c>
      <c r="I87" s="260" t="s">
        <v>552</v>
      </c>
      <c r="J87" s="260">
        <v>50</v>
      </c>
      <c r="K87" s="274"/>
    </row>
    <row r="88" s="1" customFormat="1" ht="15" customHeight="1">
      <c r="B88" s="285"/>
      <c r="C88" s="260" t="s">
        <v>571</v>
      </c>
      <c r="D88" s="260"/>
      <c r="E88" s="260"/>
      <c r="F88" s="283" t="s">
        <v>556</v>
      </c>
      <c r="G88" s="284"/>
      <c r="H88" s="260" t="s">
        <v>572</v>
      </c>
      <c r="I88" s="260" t="s">
        <v>552</v>
      </c>
      <c r="J88" s="260">
        <v>20</v>
      </c>
      <c r="K88" s="274"/>
    </row>
    <row r="89" s="1" customFormat="1" ht="15" customHeight="1">
      <c r="B89" s="285"/>
      <c r="C89" s="260" t="s">
        <v>573</v>
      </c>
      <c r="D89" s="260"/>
      <c r="E89" s="260"/>
      <c r="F89" s="283" t="s">
        <v>556</v>
      </c>
      <c r="G89" s="284"/>
      <c r="H89" s="260" t="s">
        <v>574</v>
      </c>
      <c r="I89" s="260" t="s">
        <v>552</v>
      </c>
      <c r="J89" s="260">
        <v>20</v>
      </c>
      <c r="K89" s="274"/>
    </row>
    <row r="90" s="1" customFormat="1" ht="15" customHeight="1">
      <c r="B90" s="285"/>
      <c r="C90" s="260" t="s">
        <v>575</v>
      </c>
      <c r="D90" s="260"/>
      <c r="E90" s="260"/>
      <c r="F90" s="283" t="s">
        <v>556</v>
      </c>
      <c r="G90" s="284"/>
      <c r="H90" s="260" t="s">
        <v>576</v>
      </c>
      <c r="I90" s="260" t="s">
        <v>552</v>
      </c>
      <c r="J90" s="260">
        <v>50</v>
      </c>
      <c r="K90" s="274"/>
    </row>
    <row r="91" s="1" customFormat="1" ht="15" customHeight="1">
      <c r="B91" s="285"/>
      <c r="C91" s="260" t="s">
        <v>577</v>
      </c>
      <c r="D91" s="260"/>
      <c r="E91" s="260"/>
      <c r="F91" s="283" t="s">
        <v>556</v>
      </c>
      <c r="G91" s="284"/>
      <c r="H91" s="260" t="s">
        <v>577</v>
      </c>
      <c r="I91" s="260" t="s">
        <v>552</v>
      </c>
      <c r="J91" s="260">
        <v>50</v>
      </c>
      <c r="K91" s="274"/>
    </row>
    <row r="92" s="1" customFormat="1" ht="15" customHeight="1">
      <c r="B92" s="285"/>
      <c r="C92" s="260" t="s">
        <v>578</v>
      </c>
      <c r="D92" s="260"/>
      <c r="E92" s="260"/>
      <c r="F92" s="283" t="s">
        <v>556</v>
      </c>
      <c r="G92" s="284"/>
      <c r="H92" s="260" t="s">
        <v>579</v>
      </c>
      <c r="I92" s="260" t="s">
        <v>552</v>
      </c>
      <c r="J92" s="260">
        <v>255</v>
      </c>
      <c r="K92" s="274"/>
    </row>
    <row r="93" s="1" customFormat="1" ht="15" customHeight="1">
      <c r="B93" s="285"/>
      <c r="C93" s="260" t="s">
        <v>580</v>
      </c>
      <c r="D93" s="260"/>
      <c r="E93" s="260"/>
      <c r="F93" s="283" t="s">
        <v>550</v>
      </c>
      <c r="G93" s="284"/>
      <c r="H93" s="260" t="s">
        <v>581</v>
      </c>
      <c r="I93" s="260" t="s">
        <v>582</v>
      </c>
      <c r="J93" s="260"/>
      <c r="K93" s="274"/>
    </row>
    <row r="94" s="1" customFormat="1" ht="15" customHeight="1">
      <c r="B94" s="285"/>
      <c r="C94" s="260" t="s">
        <v>583</v>
      </c>
      <c r="D94" s="260"/>
      <c r="E94" s="260"/>
      <c r="F94" s="283" t="s">
        <v>550</v>
      </c>
      <c r="G94" s="284"/>
      <c r="H94" s="260" t="s">
        <v>584</v>
      </c>
      <c r="I94" s="260" t="s">
        <v>585</v>
      </c>
      <c r="J94" s="260"/>
      <c r="K94" s="274"/>
    </row>
    <row r="95" s="1" customFormat="1" ht="15" customHeight="1">
      <c r="B95" s="285"/>
      <c r="C95" s="260" t="s">
        <v>586</v>
      </c>
      <c r="D95" s="260"/>
      <c r="E95" s="260"/>
      <c r="F95" s="283" t="s">
        <v>550</v>
      </c>
      <c r="G95" s="284"/>
      <c r="H95" s="260" t="s">
        <v>586</v>
      </c>
      <c r="I95" s="260" t="s">
        <v>585</v>
      </c>
      <c r="J95" s="260"/>
      <c r="K95" s="274"/>
    </row>
    <row r="96" s="1" customFormat="1" ht="15" customHeight="1">
      <c r="B96" s="285"/>
      <c r="C96" s="260" t="s">
        <v>35</v>
      </c>
      <c r="D96" s="260"/>
      <c r="E96" s="260"/>
      <c r="F96" s="283" t="s">
        <v>550</v>
      </c>
      <c r="G96" s="284"/>
      <c r="H96" s="260" t="s">
        <v>587</v>
      </c>
      <c r="I96" s="260" t="s">
        <v>585</v>
      </c>
      <c r="J96" s="260"/>
      <c r="K96" s="274"/>
    </row>
    <row r="97" s="1" customFormat="1" ht="15" customHeight="1">
      <c r="B97" s="285"/>
      <c r="C97" s="260" t="s">
        <v>45</v>
      </c>
      <c r="D97" s="260"/>
      <c r="E97" s="260"/>
      <c r="F97" s="283" t="s">
        <v>550</v>
      </c>
      <c r="G97" s="284"/>
      <c r="H97" s="260" t="s">
        <v>588</v>
      </c>
      <c r="I97" s="260" t="s">
        <v>585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589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544</v>
      </c>
      <c r="D103" s="275"/>
      <c r="E103" s="275"/>
      <c r="F103" s="275" t="s">
        <v>545</v>
      </c>
      <c r="G103" s="276"/>
      <c r="H103" s="275" t="s">
        <v>51</v>
      </c>
      <c r="I103" s="275" t="s">
        <v>54</v>
      </c>
      <c r="J103" s="275" t="s">
        <v>546</v>
      </c>
      <c r="K103" s="274"/>
    </row>
    <row r="104" s="1" customFormat="1" ht="17.25" customHeight="1">
      <c r="B104" s="272"/>
      <c r="C104" s="277" t="s">
        <v>547</v>
      </c>
      <c r="D104" s="277"/>
      <c r="E104" s="277"/>
      <c r="F104" s="278" t="s">
        <v>548</v>
      </c>
      <c r="G104" s="279"/>
      <c r="H104" s="277"/>
      <c r="I104" s="277"/>
      <c r="J104" s="277" t="s">
        <v>549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50</v>
      </c>
      <c r="D106" s="282"/>
      <c r="E106" s="282"/>
      <c r="F106" s="283" t="s">
        <v>550</v>
      </c>
      <c r="G106" s="260"/>
      <c r="H106" s="260" t="s">
        <v>590</v>
      </c>
      <c r="I106" s="260" t="s">
        <v>552</v>
      </c>
      <c r="J106" s="260">
        <v>20</v>
      </c>
      <c r="K106" s="274"/>
    </row>
    <row r="107" s="1" customFormat="1" ht="15" customHeight="1">
      <c r="B107" s="272"/>
      <c r="C107" s="260" t="s">
        <v>553</v>
      </c>
      <c r="D107" s="260"/>
      <c r="E107" s="260"/>
      <c r="F107" s="283" t="s">
        <v>550</v>
      </c>
      <c r="G107" s="260"/>
      <c r="H107" s="260" t="s">
        <v>590</v>
      </c>
      <c r="I107" s="260" t="s">
        <v>552</v>
      </c>
      <c r="J107" s="260">
        <v>120</v>
      </c>
      <c r="K107" s="274"/>
    </row>
    <row r="108" s="1" customFormat="1" ht="15" customHeight="1">
      <c r="B108" s="285"/>
      <c r="C108" s="260" t="s">
        <v>555</v>
      </c>
      <c r="D108" s="260"/>
      <c r="E108" s="260"/>
      <c r="F108" s="283" t="s">
        <v>556</v>
      </c>
      <c r="G108" s="260"/>
      <c r="H108" s="260" t="s">
        <v>590</v>
      </c>
      <c r="I108" s="260" t="s">
        <v>552</v>
      </c>
      <c r="J108" s="260">
        <v>50</v>
      </c>
      <c r="K108" s="274"/>
    </row>
    <row r="109" s="1" customFormat="1" ht="15" customHeight="1">
      <c r="B109" s="285"/>
      <c r="C109" s="260" t="s">
        <v>558</v>
      </c>
      <c r="D109" s="260"/>
      <c r="E109" s="260"/>
      <c r="F109" s="283" t="s">
        <v>550</v>
      </c>
      <c r="G109" s="260"/>
      <c r="H109" s="260" t="s">
        <v>590</v>
      </c>
      <c r="I109" s="260" t="s">
        <v>560</v>
      </c>
      <c r="J109" s="260"/>
      <c r="K109" s="274"/>
    </row>
    <row r="110" s="1" customFormat="1" ht="15" customHeight="1">
      <c r="B110" s="285"/>
      <c r="C110" s="260" t="s">
        <v>569</v>
      </c>
      <c r="D110" s="260"/>
      <c r="E110" s="260"/>
      <c r="F110" s="283" t="s">
        <v>556</v>
      </c>
      <c r="G110" s="260"/>
      <c r="H110" s="260" t="s">
        <v>590</v>
      </c>
      <c r="I110" s="260" t="s">
        <v>552</v>
      </c>
      <c r="J110" s="260">
        <v>50</v>
      </c>
      <c r="K110" s="274"/>
    </row>
    <row r="111" s="1" customFormat="1" ht="15" customHeight="1">
      <c r="B111" s="285"/>
      <c r="C111" s="260" t="s">
        <v>577</v>
      </c>
      <c r="D111" s="260"/>
      <c r="E111" s="260"/>
      <c r="F111" s="283" t="s">
        <v>556</v>
      </c>
      <c r="G111" s="260"/>
      <c r="H111" s="260" t="s">
        <v>590</v>
      </c>
      <c r="I111" s="260" t="s">
        <v>552</v>
      </c>
      <c r="J111" s="260">
        <v>50</v>
      </c>
      <c r="K111" s="274"/>
    </row>
    <row r="112" s="1" customFormat="1" ht="15" customHeight="1">
      <c r="B112" s="285"/>
      <c r="C112" s="260" t="s">
        <v>575</v>
      </c>
      <c r="D112" s="260"/>
      <c r="E112" s="260"/>
      <c r="F112" s="283" t="s">
        <v>556</v>
      </c>
      <c r="G112" s="260"/>
      <c r="H112" s="260" t="s">
        <v>590</v>
      </c>
      <c r="I112" s="260" t="s">
        <v>552</v>
      </c>
      <c r="J112" s="260">
        <v>50</v>
      </c>
      <c r="K112" s="274"/>
    </row>
    <row r="113" s="1" customFormat="1" ht="15" customHeight="1">
      <c r="B113" s="285"/>
      <c r="C113" s="260" t="s">
        <v>50</v>
      </c>
      <c r="D113" s="260"/>
      <c r="E113" s="260"/>
      <c r="F113" s="283" t="s">
        <v>550</v>
      </c>
      <c r="G113" s="260"/>
      <c r="H113" s="260" t="s">
        <v>591</v>
      </c>
      <c r="I113" s="260" t="s">
        <v>552</v>
      </c>
      <c r="J113" s="260">
        <v>20</v>
      </c>
      <c r="K113" s="274"/>
    </row>
    <row r="114" s="1" customFormat="1" ht="15" customHeight="1">
      <c r="B114" s="285"/>
      <c r="C114" s="260" t="s">
        <v>592</v>
      </c>
      <c r="D114" s="260"/>
      <c r="E114" s="260"/>
      <c r="F114" s="283" t="s">
        <v>550</v>
      </c>
      <c r="G114" s="260"/>
      <c r="H114" s="260" t="s">
        <v>593</v>
      </c>
      <c r="I114" s="260" t="s">
        <v>552</v>
      </c>
      <c r="J114" s="260">
        <v>120</v>
      </c>
      <c r="K114" s="274"/>
    </row>
    <row r="115" s="1" customFormat="1" ht="15" customHeight="1">
      <c r="B115" s="285"/>
      <c r="C115" s="260" t="s">
        <v>35</v>
      </c>
      <c r="D115" s="260"/>
      <c r="E115" s="260"/>
      <c r="F115" s="283" t="s">
        <v>550</v>
      </c>
      <c r="G115" s="260"/>
      <c r="H115" s="260" t="s">
        <v>594</v>
      </c>
      <c r="I115" s="260" t="s">
        <v>585</v>
      </c>
      <c r="J115" s="260"/>
      <c r="K115" s="274"/>
    </row>
    <row r="116" s="1" customFormat="1" ht="15" customHeight="1">
      <c r="B116" s="285"/>
      <c r="C116" s="260" t="s">
        <v>45</v>
      </c>
      <c r="D116" s="260"/>
      <c r="E116" s="260"/>
      <c r="F116" s="283" t="s">
        <v>550</v>
      </c>
      <c r="G116" s="260"/>
      <c r="H116" s="260" t="s">
        <v>595</v>
      </c>
      <c r="I116" s="260" t="s">
        <v>585</v>
      </c>
      <c r="J116" s="260"/>
      <c r="K116" s="274"/>
    </row>
    <row r="117" s="1" customFormat="1" ht="15" customHeight="1">
      <c r="B117" s="285"/>
      <c r="C117" s="260" t="s">
        <v>54</v>
      </c>
      <c r="D117" s="260"/>
      <c r="E117" s="260"/>
      <c r="F117" s="283" t="s">
        <v>550</v>
      </c>
      <c r="G117" s="260"/>
      <c r="H117" s="260" t="s">
        <v>596</v>
      </c>
      <c r="I117" s="260" t="s">
        <v>597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598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544</v>
      </c>
      <c r="D123" s="275"/>
      <c r="E123" s="275"/>
      <c r="F123" s="275" t="s">
        <v>545</v>
      </c>
      <c r="G123" s="276"/>
      <c r="H123" s="275" t="s">
        <v>51</v>
      </c>
      <c r="I123" s="275" t="s">
        <v>54</v>
      </c>
      <c r="J123" s="275" t="s">
        <v>546</v>
      </c>
      <c r="K123" s="304"/>
    </row>
    <row r="124" s="1" customFormat="1" ht="17.25" customHeight="1">
      <c r="B124" s="303"/>
      <c r="C124" s="277" t="s">
        <v>547</v>
      </c>
      <c r="D124" s="277"/>
      <c r="E124" s="277"/>
      <c r="F124" s="278" t="s">
        <v>548</v>
      </c>
      <c r="G124" s="279"/>
      <c r="H124" s="277"/>
      <c r="I124" s="277"/>
      <c r="J124" s="277" t="s">
        <v>549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553</v>
      </c>
      <c r="D126" s="282"/>
      <c r="E126" s="282"/>
      <c r="F126" s="283" t="s">
        <v>550</v>
      </c>
      <c r="G126" s="260"/>
      <c r="H126" s="260" t="s">
        <v>590</v>
      </c>
      <c r="I126" s="260" t="s">
        <v>552</v>
      </c>
      <c r="J126" s="260">
        <v>120</v>
      </c>
      <c r="K126" s="308"/>
    </row>
    <row r="127" s="1" customFormat="1" ht="15" customHeight="1">
      <c r="B127" s="305"/>
      <c r="C127" s="260" t="s">
        <v>599</v>
      </c>
      <c r="D127" s="260"/>
      <c r="E127" s="260"/>
      <c r="F127" s="283" t="s">
        <v>550</v>
      </c>
      <c r="G127" s="260"/>
      <c r="H127" s="260" t="s">
        <v>600</v>
      </c>
      <c r="I127" s="260" t="s">
        <v>552</v>
      </c>
      <c r="J127" s="260" t="s">
        <v>601</v>
      </c>
      <c r="K127" s="308"/>
    </row>
    <row r="128" s="1" customFormat="1" ht="15" customHeight="1">
      <c r="B128" s="305"/>
      <c r="C128" s="260" t="s">
        <v>498</v>
      </c>
      <c r="D128" s="260"/>
      <c r="E128" s="260"/>
      <c r="F128" s="283" t="s">
        <v>550</v>
      </c>
      <c r="G128" s="260"/>
      <c r="H128" s="260" t="s">
        <v>602</v>
      </c>
      <c r="I128" s="260" t="s">
        <v>552</v>
      </c>
      <c r="J128" s="260" t="s">
        <v>601</v>
      </c>
      <c r="K128" s="308"/>
    </row>
    <row r="129" s="1" customFormat="1" ht="15" customHeight="1">
      <c r="B129" s="305"/>
      <c r="C129" s="260" t="s">
        <v>561</v>
      </c>
      <c r="D129" s="260"/>
      <c r="E129" s="260"/>
      <c r="F129" s="283" t="s">
        <v>556</v>
      </c>
      <c r="G129" s="260"/>
      <c r="H129" s="260" t="s">
        <v>562</v>
      </c>
      <c r="I129" s="260" t="s">
        <v>552</v>
      </c>
      <c r="J129" s="260">
        <v>15</v>
      </c>
      <c r="K129" s="308"/>
    </row>
    <row r="130" s="1" customFormat="1" ht="15" customHeight="1">
      <c r="B130" s="305"/>
      <c r="C130" s="286" t="s">
        <v>563</v>
      </c>
      <c r="D130" s="286"/>
      <c r="E130" s="286"/>
      <c r="F130" s="287" t="s">
        <v>556</v>
      </c>
      <c r="G130" s="286"/>
      <c r="H130" s="286" t="s">
        <v>564</v>
      </c>
      <c r="I130" s="286" t="s">
        <v>552</v>
      </c>
      <c r="J130" s="286">
        <v>15</v>
      </c>
      <c r="K130" s="308"/>
    </row>
    <row r="131" s="1" customFormat="1" ht="15" customHeight="1">
      <c r="B131" s="305"/>
      <c r="C131" s="286" t="s">
        <v>565</v>
      </c>
      <c r="D131" s="286"/>
      <c r="E131" s="286"/>
      <c r="F131" s="287" t="s">
        <v>556</v>
      </c>
      <c r="G131" s="286"/>
      <c r="H131" s="286" t="s">
        <v>566</v>
      </c>
      <c r="I131" s="286" t="s">
        <v>552</v>
      </c>
      <c r="J131" s="286">
        <v>20</v>
      </c>
      <c r="K131" s="308"/>
    </row>
    <row r="132" s="1" customFormat="1" ht="15" customHeight="1">
      <c r="B132" s="305"/>
      <c r="C132" s="286" t="s">
        <v>567</v>
      </c>
      <c r="D132" s="286"/>
      <c r="E132" s="286"/>
      <c r="F132" s="287" t="s">
        <v>556</v>
      </c>
      <c r="G132" s="286"/>
      <c r="H132" s="286" t="s">
        <v>568</v>
      </c>
      <c r="I132" s="286" t="s">
        <v>552</v>
      </c>
      <c r="J132" s="286">
        <v>20</v>
      </c>
      <c r="K132" s="308"/>
    </row>
    <row r="133" s="1" customFormat="1" ht="15" customHeight="1">
      <c r="B133" s="305"/>
      <c r="C133" s="260" t="s">
        <v>555</v>
      </c>
      <c r="D133" s="260"/>
      <c r="E133" s="260"/>
      <c r="F133" s="283" t="s">
        <v>556</v>
      </c>
      <c r="G133" s="260"/>
      <c r="H133" s="260" t="s">
        <v>590</v>
      </c>
      <c r="I133" s="260" t="s">
        <v>552</v>
      </c>
      <c r="J133" s="260">
        <v>50</v>
      </c>
      <c r="K133" s="308"/>
    </row>
    <row r="134" s="1" customFormat="1" ht="15" customHeight="1">
      <c r="B134" s="305"/>
      <c r="C134" s="260" t="s">
        <v>569</v>
      </c>
      <c r="D134" s="260"/>
      <c r="E134" s="260"/>
      <c r="F134" s="283" t="s">
        <v>556</v>
      </c>
      <c r="G134" s="260"/>
      <c r="H134" s="260" t="s">
        <v>590</v>
      </c>
      <c r="I134" s="260" t="s">
        <v>552</v>
      </c>
      <c r="J134" s="260">
        <v>50</v>
      </c>
      <c r="K134" s="308"/>
    </row>
    <row r="135" s="1" customFormat="1" ht="15" customHeight="1">
      <c r="B135" s="305"/>
      <c r="C135" s="260" t="s">
        <v>575</v>
      </c>
      <c r="D135" s="260"/>
      <c r="E135" s="260"/>
      <c r="F135" s="283" t="s">
        <v>556</v>
      </c>
      <c r="G135" s="260"/>
      <c r="H135" s="260" t="s">
        <v>590</v>
      </c>
      <c r="I135" s="260" t="s">
        <v>552</v>
      </c>
      <c r="J135" s="260">
        <v>50</v>
      </c>
      <c r="K135" s="308"/>
    </row>
    <row r="136" s="1" customFormat="1" ht="15" customHeight="1">
      <c r="B136" s="305"/>
      <c r="C136" s="260" t="s">
        <v>577</v>
      </c>
      <c r="D136" s="260"/>
      <c r="E136" s="260"/>
      <c r="F136" s="283" t="s">
        <v>556</v>
      </c>
      <c r="G136" s="260"/>
      <c r="H136" s="260" t="s">
        <v>590</v>
      </c>
      <c r="I136" s="260" t="s">
        <v>552</v>
      </c>
      <c r="J136" s="260">
        <v>50</v>
      </c>
      <c r="K136" s="308"/>
    </row>
    <row r="137" s="1" customFormat="1" ht="15" customHeight="1">
      <c r="B137" s="305"/>
      <c r="C137" s="260" t="s">
        <v>578</v>
      </c>
      <c r="D137" s="260"/>
      <c r="E137" s="260"/>
      <c r="F137" s="283" t="s">
        <v>556</v>
      </c>
      <c r="G137" s="260"/>
      <c r="H137" s="260" t="s">
        <v>603</v>
      </c>
      <c r="I137" s="260" t="s">
        <v>552</v>
      </c>
      <c r="J137" s="260">
        <v>255</v>
      </c>
      <c r="K137" s="308"/>
    </row>
    <row r="138" s="1" customFormat="1" ht="15" customHeight="1">
      <c r="B138" s="305"/>
      <c r="C138" s="260" t="s">
        <v>580</v>
      </c>
      <c r="D138" s="260"/>
      <c r="E138" s="260"/>
      <c r="F138" s="283" t="s">
        <v>550</v>
      </c>
      <c r="G138" s="260"/>
      <c r="H138" s="260" t="s">
        <v>604</v>
      </c>
      <c r="I138" s="260" t="s">
        <v>582</v>
      </c>
      <c r="J138" s="260"/>
      <c r="K138" s="308"/>
    </row>
    <row r="139" s="1" customFormat="1" ht="15" customHeight="1">
      <c r="B139" s="305"/>
      <c r="C139" s="260" t="s">
        <v>583</v>
      </c>
      <c r="D139" s="260"/>
      <c r="E139" s="260"/>
      <c r="F139" s="283" t="s">
        <v>550</v>
      </c>
      <c r="G139" s="260"/>
      <c r="H139" s="260" t="s">
        <v>605</v>
      </c>
      <c r="I139" s="260" t="s">
        <v>585</v>
      </c>
      <c r="J139" s="260"/>
      <c r="K139" s="308"/>
    </row>
    <row r="140" s="1" customFormat="1" ht="15" customHeight="1">
      <c r="B140" s="305"/>
      <c r="C140" s="260" t="s">
        <v>586</v>
      </c>
      <c r="D140" s="260"/>
      <c r="E140" s="260"/>
      <c r="F140" s="283" t="s">
        <v>550</v>
      </c>
      <c r="G140" s="260"/>
      <c r="H140" s="260" t="s">
        <v>586</v>
      </c>
      <c r="I140" s="260" t="s">
        <v>585</v>
      </c>
      <c r="J140" s="260"/>
      <c r="K140" s="308"/>
    </row>
    <row r="141" s="1" customFormat="1" ht="15" customHeight="1">
      <c r="B141" s="305"/>
      <c r="C141" s="260" t="s">
        <v>35</v>
      </c>
      <c r="D141" s="260"/>
      <c r="E141" s="260"/>
      <c r="F141" s="283" t="s">
        <v>550</v>
      </c>
      <c r="G141" s="260"/>
      <c r="H141" s="260" t="s">
        <v>606</v>
      </c>
      <c r="I141" s="260" t="s">
        <v>585</v>
      </c>
      <c r="J141" s="260"/>
      <c r="K141" s="308"/>
    </row>
    <row r="142" s="1" customFormat="1" ht="15" customHeight="1">
      <c r="B142" s="305"/>
      <c r="C142" s="260" t="s">
        <v>607</v>
      </c>
      <c r="D142" s="260"/>
      <c r="E142" s="260"/>
      <c r="F142" s="283" t="s">
        <v>550</v>
      </c>
      <c r="G142" s="260"/>
      <c r="H142" s="260" t="s">
        <v>608</v>
      </c>
      <c r="I142" s="260" t="s">
        <v>585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609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544</v>
      </c>
      <c r="D148" s="275"/>
      <c r="E148" s="275"/>
      <c r="F148" s="275" t="s">
        <v>545</v>
      </c>
      <c r="G148" s="276"/>
      <c r="H148" s="275" t="s">
        <v>51</v>
      </c>
      <c r="I148" s="275" t="s">
        <v>54</v>
      </c>
      <c r="J148" s="275" t="s">
        <v>546</v>
      </c>
      <c r="K148" s="274"/>
    </row>
    <row r="149" s="1" customFormat="1" ht="17.25" customHeight="1">
      <c r="B149" s="272"/>
      <c r="C149" s="277" t="s">
        <v>547</v>
      </c>
      <c r="D149" s="277"/>
      <c r="E149" s="277"/>
      <c r="F149" s="278" t="s">
        <v>548</v>
      </c>
      <c r="G149" s="279"/>
      <c r="H149" s="277"/>
      <c r="I149" s="277"/>
      <c r="J149" s="277" t="s">
        <v>549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553</v>
      </c>
      <c r="D151" s="260"/>
      <c r="E151" s="260"/>
      <c r="F151" s="313" t="s">
        <v>550</v>
      </c>
      <c r="G151" s="260"/>
      <c r="H151" s="312" t="s">
        <v>590</v>
      </c>
      <c r="I151" s="312" t="s">
        <v>552</v>
      </c>
      <c r="J151" s="312">
        <v>120</v>
      </c>
      <c r="K151" s="308"/>
    </row>
    <row r="152" s="1" customFormat="1" ht="15" customHeight="1">
      <c r="B152" s="285"/>
      <c r="C152" s="312" t="s">
        <v>599</v>
      </c>
      <c r="D152" s="260"/>
      <c r="E152" s="260"/>
      <c r="F152" s="313" t="s">
        <v>550</v>
      </c>
      <c r="G152" s="260"/>
      <c r="H152" s="312" t="s">
        <v>610</v>
      </c>
      <c r="I152" s="312" t="s">
        <v>552</v>
      </c>
      <c r="J152" s="312" t="s">
        <v>601</v>
      </c>
      <c r="K152" s="308"/>
    </row>
    <row r="153" s="1" customFormat="1" ht="15" customHeight="1">
      <c r="B153" s="285"/>
      <c r="C153" s="312" t="s">
        <v>498</v>
      </c>
      <c r="D153" s="260"/>
      <c r="E153" s="260"/>
      <c r="F153" s="313" t="s">
        <v>550</v>
      </c>
      <c r="G153" s="260"/>
      <c r="H153" s="312" t="s">
        <v>611</v>
      </c>
      <c r="I153" s="312" t="s">
        <v>552</v>
      </c>
      <c r="J153" s="312" t="s">
        <v>601</v>
      </c>
      <c r="K153" s="308"/>
    </row>
    <row r="154" s="1" customFormat="1" ht="15" customHeight="1">
      <c r="B154" s="285"/>
      <c r="C154" s="312" t="s">
        <v>555</v>
      </c>
      <c r="D154" s="260"/>
      <c r="E154" s="260"/>
      <c r="F154" s="313" t="s">
        <v>556</v>
      </c>
      <c r="G154" s="260"/>
      <c r="H154" s="312" t="s">
        <v>590</v>
      </c>
      <c r="I154" s="312" t="s">
        <v>552</v>
      </c>
      <c r="J154" s="312">
        <v>50</v>
      </c>
      <c r="K154" s="308"/>
    </row>
    <row r="155" s="1" customFormat="1" ht="15" customHeight="1">
      <c r="B155" s="285"/>
      <c r="C155" s="312" t="s">
        <v>558</v>
      </c>
      <c r="D155" s="260"/>
      <c r="E155" s="260"/>
      <c r="F155" s="313" t="s">
        <v>550</v>
      </c>
      <c r="G155" s="260"/>
      <c r="H155" s="312" t="s">
        <v>590</v>
      </c>
      <c r="I155" s="312" t="s">
        <v>560</v>
      </c>
      <c r="J155" s="312"/>
      <c r="K155" s="308"/>
    </row>
    <row r="156" s="1" customFormat="1" ht="15" customHeight="1">
      <c r="B156" s="285"/>
      <c r="C156" s="312" t="s">
        <v>569</v>
      </c>
      <c r="D156" s="260"/>
      <c r="E156" s="260"/>
      <c r="F156" s="313" t="s">
        <v>556</v>
      </c>
      <c r="G156" s="260"/>
      <c r="H156" s="312" t="s">
        <v>590</v>
      </c>
      <c r="I156" s="312" t="s">
        <v>552</v>
      </c>
      <c r="J156" s="312">
        <v>50</v>
      </c>
      <c r="K156" s="308"/>
    </row>
    <row r="157" s="1" customFormat="1" ht="15" customHeight="1">
      <c r="B157" s="285"/>
      <c r="C157" s="312" t="s">
        <v>577</v>
      </c>
      <c r="D157" s="260"/>
      <c r="E157" s="260"/>
      <c r="F157" s="313" t="s">
        <v>556</v>
      </c>
      <c r="G157" s="260"/>
      <c r="H157" s="312" t="s">
        <v>590</v>
      </c>
      <c r="I157" s="312" t="s">
        <v>552</v>
      </c>
      <c r="J157" s="312">
        <v>50</v>
      </c>
      <c r="K157" s="308"/>
    </row>
    <row r="158" s="1" customFormat="1" ht="15" customHeight="1">
      <c r="B158" s="285"/>
      <c r="C158" s="312" t="s">
        <v>575</v>
      </c>
      <c r="D158" s="260"/>
      <c r="E158" s="260"/>
      <c r="F158" s="313" t="s">
        <v>556</v>
      </c>
      <c r="G158" s="260"/>
      <c r="H158" s="312" t="s">
        <v>590</v>
      </c>
      <c r="I158" s="312" t="s">
        <v>552</v>
      </c>
      <c r="J158" s="312">
        <v>50</v>
      </c>
      <c r="K158" s="308"/>
    </row>
    <row r="159" s="1" customFormat="1" ht="15" customHeight="1">
      <c r="B159" s="285"/>
      <c r="C159" s="312" t="s">
        <v>87</v>
      </c>
      <c r="D159" s="260"/>
      <c r="E159" s="260"/>
      <c r="F159" s="313" t="s">
        <v>550</v>
      </c>
      <c r="G159" s="260"/>
      <c r="H159" s="312" t="s">
        <v>612</v>
      </c>
      <c r="I159" s="312" t="s">
        <v>552</v>
      </c>
      <c r="J159" s="312" t="s">
        <v>613</v>
      </c>
      <c r="K159" s="308"/>
    </row>
    <row r="160" s="1" customFormat="1" ht="15" customHeight="1">
      <c r="B160" s="285"/>
      <c r="C160" s="312" t="s">
        <v>614</v>
      </c>
      <c r="D160" s="260"/>
      <c r="E160" s="260"/>
      <c r="F160" s="313" t="s">
        <v>550</v>
      </c>
      <c r="G160" s="260"/>
      <c r="H160" s="312" t="s">
        <v>615</v>
      </c>
      <c r="I160" s="312" t="s">
        <v>585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616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544</v>
      </c>
      <c r="D166" s="275"/>
      <c r="E166" s="275"/>
      <c r="F166" s="275" t="s">
        <v>545</v>
      </c>
      <c r="G166" s="317"/>
      <c r="H166" s="318" t="s">
        <v>51</v>
      </c>
      <c r="I166" s="318" t="s">
        <v>54</v>
      </c>
      <c r="J166" s="275" t="s">
        <v>546</v>
      </c>
      <c r="K166" s="252"/>
    </row>
    <row r="167" s="1" customFormat="1" ht="17.25" customHeight="1">
      <c r="B167" s="253"/>
      <c r="C167" s="277" t="s">
        <v>547</v>
      </c>
      <c r="D167" s="277"/>
      <c r="E167" s="277"/>
      <c r="F167" s="278" t="s">
        <v>548</v>
      </c>
      <c r="G167" s="319"/>
      <c r="H167" s="320"/>
      <c r="I167" s="320"/>
      <c r="J167" s="277" t="s">
        <v>549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553</v>
      </c>
      <c r="D169" s="260"/>
      <c r="E169" s="260"/>
      <c r="F169" s="283" t="s">
        <v>550</v>
      </c>
      <c r="G169" s="260"/>
      <c r="H169" s="260" t="s">
        <v>590</v>
      </c>
      <c r="I169" s="260" t="s">
        <v>552</v>
      </c>
      <c r="J169" s="260">
        <v>120</v>
      </c>
      <c r="K169" s="308"/>
    </row>
    <row r="170" s="1" customFormat="1" ht="15" customHeight="1">
      <c r="B170" s="285"/>
      <c r="C170" s="260" t="s">
        <v>599</v>
      </c>
      <c r="D170" s="260"/>
      <c r="E170" s="260"/>
      <c r="F170" s="283" t="s">
        <v>550</v>
      </c>
      <c r="G170" s="260"/>
      <c r="H170" s="260" t="s">
        <v>600</v>
      </c>
      <c r="I170" s="260" t="s">
        <v>552</v>
      </c>
      <c r="J170" s="260" t="s">
        <v>601</v>
      </c>
      <c r="K170" s="308"/>
    </row>
    <row r="171" s="1" customFormat="1" ht="15" customHeight="1">
      <c r="B171" s="285"/>
      <c r="C171" s="260" t="s">
        <v>498</v>
      </c>
      <c r="D171" s="260"/>
      <c r="E171" s="260"/>
      <c r="F171" s="283" t="s">
        <v>550</v>
      </c>
      <c r="G171" s="260"/>
      <c r="H171" s="260" t="s">
        <v>617</v>
      </c>
      <c r="I171" s="260" t="s">
        <v>552</v>
      </c>
      <c r="J171" s="260" t="s">
        <v>601</v>
      </c>
      <c r="K171" s="308"/>
    </row>
    <row r="172" s="1" customFormat="1" ht="15" customHeight="1">
      <c r="B172" s="285"/>
      <c r="C172" s="260" t="s">
        <v>555</v>
      </c>
      <c r="D172" s="260"/>
      <c r="E172" s="260"/>
      <c r="F172" s="283" t="s">
        <v>556</v>
      </c>
      <c r="G172" s="260"/>
      <c r="H172" s="260" t="s">
        <v>617</v>
      </c>
      <c r="I172" s="260" t="s">
        <v>552</v>
      </c>
      <c r="J172" s="260">
        <v>50</v>
      </c>
      <c r="K172" s="308"/>
    </row>
    <row r="173" s="1" customFormat="1" ht="15" customHeight="1">
      <c r="B173" s="285"/>
      <c r="C173" s="260" t="s">
        <v>558</v>
      </c>
      <c r="D173" s="260"/>
      <c r="E173" s="260"/>
      <c r="F173" s="283" t="s">
        <v>550</v>
      </c>
      <c r="G173" s="260"/>
      <c r="H173" s="260" t="s">
        <v>617</v>
      </c>
      <c r="I173" s="260" t="s">
        <v>560</v>
      </c>
      <c r="J173" s="260"/>
      <c r="K173" s="308"/>
    </row>
    <row r="174" s="1" customFormat="1" ht="15" customHeight="1">
      <c r="B174" s="285"/>
      <c r="C174" s="260" t="s">
        <v>569</v>
      </c>
      <c r="D174" s="260"/>
      <c r="E174" s="260"/>
      <c r="F174" s="283" t="s">
        <v>556</v>
      </c>
      <c r="G174" s="260"/>
      <c r="H174" s="260" t="s">
        <v>617</v>
      </c>
      <c r="I174" s="260" t="s">
        <v>552</v>
      </c>
      <c r="J174" s="260">
        <v>50</v>
      </c>
      <c r="K174" s="308"/>
    </row>
    <row r="175" s="1" customFormat="1" ht="15" customHeight="1">
      <c r="B175" s="285"/>
      <c r="C175" s="260" t="s">
        <v>577</v>
      </c>
      <c r="D175" s="260"/>
      <c r="E175" s="260"/>
      <c r="F175" s="283" t="s">
        <v>556</v>
      </c>
      <c r="G175" s="260"/>
      <c r="H175" s="260" t="s">
        <v>617</v>
      </c>
      <c r="I175" s="260" t="s">
        <v>552</v>
      </c>
      <c r="J175" s="260">
        <v>50</v>
      </c>
      <c r="K175" s="308"/>
    </row>
    <row r="176" s="1" customFormat="1" ht="15" customHeight="1">
      <c r="B176" s="285"/>
      <c r="C176" s="260" t="s">
        <v>575</v>
      </c>
      <c r="D176" s="260"/>
      <c r="E176" s="260"/>
      <c r="F176" s="283" t="s">
        <v>556</v>
      </c>
      <c r="G176" s="260"/>
      <c r="H176" s="260" t="s">
        <v>617</v>
      </c>
      <c r="I176" s="260" t="s">
        <v>552</v>
      </c>
      <c r="J176" s="260">
        <v>50</v>
      </c>
      <c r="K176" s="308"/>
    </row>
    <row r="177" s="1" customFormat="1" ht="15" customHeight="1">
      <c r="B177" s="285"/>
      <c r="C177" s="260" t="s">
        <v>97</v>
      </c>
      <c r="D177" s="260"/>
      <c r="E177" s="260"/>
      <c r="F177" s="283" t="s">
        <v>550</v>
      </c>
      <c r="G177" s="260"/>
      <c r="H177" s="260" t="s">
        <v>618</v>
      </c>
      <c r="I177" s="260" t="s">
        <v>619</v>
      </c>
      <c r="J177" s="260"/>
      <c r="K177" s="308"/>
    </row>
    <row r="178" s="1" customFormat="1" ht="15" customHeight="1">
      <c r="B178" s="285"/>
      <c r="C178" s="260" t="s">
        <v>54</v>
      </c>
      <c r="D178" s="260"/>
      <c r="E178" s="260"/>
      <c r="F178" s="283" t="s">
        <v>550</v>
      </c>
      <c r="G178" s="260"/>
      <c r="H178" s="260" t="s">
        <v>620</v>
      </c>
      <c r="I178" s="260" t="s">
        <v>621</v>
      </c>
      <c r="J178" s="260">
        <v>1</v>
      </c>
      <c r="K178" s="308"/>
    </row>
    <row r="179" s="1" customFormat="1" ht="15" customHeight="1">
      <c r="B179" s="285"/>
      <c r="C179" s="260" t="s">
        <v>50</v>
      </c>
      <c r="D179" s="260"/>
      <c r="E179" s="260"/>
      <c r="F179" s="283" t="s">
        <v>550</v>
      </c>
      <c r="G179" s="260"/>
      <c r="H179" s="260" t="s">
        <v>622</v>
      </c>
      <c r="I179" s="260" t="s">
        <v>552</v>
      </c>
      <c r="J179" s="260">
        <v>20</v>
      </c>
      <c r="K179" s="308"/>
    </row>
    <row r="180" s="1" customFormat="1" ht="15" customHeight="1">
      <c r="B180" s="285"/>
      <c r="C180" s="260" t="s">
        <v>51</v>
      </c>
      <c r="D180" s="260"/>
      <c r="E180" s="260"/>
      <c r="F180" s="283" t="s">
        <v>550</v>
      </c>
      <c r="G180" s="260"/>
      <c r="H180" s="260" t="s">
        <v>623</v>
      </c>
      <c r="I180" s="260" t="s">
        <v>552</v>
      </c>
      <c r="J180" s="260">
        <v>255</v>
      </c>
      <c r="K180" s="308"/>
    </row>
    <row r="181" s="1" customFormat="1" ht="15" customHeight="1">
      <c r="B181" s="285"/>
      <c r="C181" s="260" t="s">
        <v>98</v>
      </c>
      <c r="D181" s="260"/>
      <c r="E181" s="260"/>
      <c r="F181" s="283" t="s">
        <v>550</v>
      </c>
      <c r="G181" s="260"/>
      <c r="H181" s="260" t="s">
        <v>514</v>
      </c>
      <c r="I181" s="260" t="s">
        <v>552</v>
      </c>
      <c r="J181" s="260">
        <v>10</v>
      </c>
      <c r="K181" s="308"/>
    </row>
    <row r="182" s="1" customFormat="1" ht="15" customHeight="1">
      <c r="B182" s="285"/>
      <c r="C182" s="260" t="s">
        <v>99</v>
      </c>
      <c r="D182" s="260"/>
      <c r="E182" s="260"/>
      <c r="F182" s="283" t="s">
        <v>550</v>
      </c>
      <c r="G182" s="260"/>
      <c r="H182" s="260" t="s">
        <v>624</v>
      </c>
      <c r="I182" s="260" t="s">
        <v>585</v>
      </c>
      <c r="J182" s="260"/>
      <c r="K182" s="308"/>
    </row>
    <row r="183" s="1" customFormat="1" ht="15" customHeight="1">
      <c r="B183" s="285"/>
      <c r="C183" s="260" t="s">
        <v>625</v>
      </c>
      <c r="D183" s="260"/>
      <c r="E183" s="260"/>
      <c r="F183" s="283" t="s">
        <v>550</v>
      </c>
      <c r="G183" s="260"/>
      <c r="H183" s="260" t="s">
        <v>626</v>
      </c>
      <c r="I183" s="260" t="s">
        <v>585</v>
      </c>
      <c r="J183" s="260"/>
      <c r="K183" s="308"/>
    </row>
    <row r="184" s="1" customFormat="1" ht="15" customHeight="1">
      <c r="B184" s="285"/>
      <c r="C184" s="260" t="s">
        <v>614</v>
      </c>
      <c r="D184" s="260"/>
      <c r="E184" s="260"/>
      <c r="F184" s="283" t="s">
        <v>550</v>
      </c>
      <c r="G184" s="260"/>
      <c r="H184" s="260" t="s">
        <v>627</v>
      </c>
      <c r="I184" s="260" t="s">
        <v>585</v>
      </c>
      <c r="J184" s="260"/>
      <c r="K184" s="308"/>
    </row>
    <row r="185" s="1" customFormat="1" ht="15" customHeight="1">
      <c r="B185" s="285"/>
      <c r="C185" s="260" t="s">
        <v>101</v>
      </c>
      <c r="D185" s="260"/>
      <c r="E185" s="260"/>
      <c r="F185" s="283" t="s">
        <v>556</v>
      </c>
      <c r="G185" s="260"/>
      <c r="H185" s="260" t="s">
        <v>628</v>
      </c>
      <c r="I185" s="260" t="s">
        <v>552</v>
      </c>
      <c r="J185" s="260">
        <v>50</v>
      </c>
      <c r="K185" s="308"/>
    </row>
    <row r="186" s="1" customFormat="1" ht="15" customHeight="1">
      <c r="B186" s="285"/>
      <c r="C186" s="260" t="s">
        <v>629</v>
      </c>
      <c r="D186" s="260"/>
      <c r="E186" s="260"/>
      <c r="F186" s="283" t="s">
        <v>556</v>
      </c>
      <c r="G186" s="260"/>
      <c r="H186" s="260" t="s">
        <v>630</v>
      </c>
      <c r="I186" s="260" t="s">
        <v>631</v>
      </c>
      <c r="J186" s="260"/>
      <c r="K186" s="308"/>
    </row>
    <row r="187" s="1" customFormat="1" ht="15" customHeight="1">
      <c r="B187" s="285"/>
      <c r="C187" s="260" t="s">
        <v>632</v>
      </c>
      <c r="D187" s="260"/>
      <c r="E187" s="260"/>
      <c r="F187" s="283" t="s">
        <v>556</v>
      </c>
      <c r="G187" s="260"/>
      <c r="H187" s="260" t="s">
        <v>633</v>
      </c>
      <c r="I187" s="260" t="s">
        <v>631</v>
      </c>
      <c r="J187" s="260"/>
      <c r="K187" s="308"/>
    </row>
    <row r="188" s="1" customFormat="1" ht="15" customHeight="1">
      <c r="B188" s="285"/>
      <c r="C188" s="260" t="s">
        <v>634</v>
      </c>
      <c r="D188" s="260"/>
      <c r="E188" s="260"/>
      <c r="F188" s="283" t="s">
        <v>556</v>
      </c>
      <c r="G188" s="260"/>
      <c r="H188" s="260" t="s">
        <v>635</v>
      </c>
      <c r="I188" s="260" t="s">
        <v>631</v>
      </c>
      <c r="J188" s="260"/>
      <c r="K188" s="308"/>
    </row>
    <row r="189" s="1" customFormat="1" ht="15" customHeight="1">
      <c r="B189" s="285"/>
      <c r="C189" s="321" t="s">
        <v>636</v>
      </c>
      <c r="D189" s="260"/>
      <c r="E189" s="260"/>
      <c r="F189" s="283" t="s">
        <v>556</v>
      </c>
      <c r="G189" s="260"/>
      <c r="H189" s="260" t="s">
        <v>637</v>
      </c>
      <c r="I189" s="260" t="s">
        <v>638</v>
      </c>
      <c r="J189" s="322" t="s">
        <v>639</v>
      </c>
      <c r="K189" s="308"/>
    </row>
    <row r="190" s="1" customFormat="1" ht="15" customHeight="1">
      <c r="B190" s="285"/>
      <c r="C190" s="321" t="s">
        <v>39</v>
      </c>
      <c r="D190" s="260"/>
      <c r="E190" s="260"/>
      <c r="F190" s="283" t="s">
        <v>550</v>
      </c>
      <c r="G190" s="260"/>
      <c r="H190" s="257" t="s">
        <v>640</v>
      </c>
      <c r="I190" s="260" t="s">
        <v>641</v>
      </c>
      <c r="J190" s="260"/>
      <c r="K190" s="308"/>
    </row>
    <row r="191" s="1" customFormat="1" ht="15" customHeight="1">
      <c r="B191" s="285"/>
      <c r="C191" s="321" t="s">
        <v>642</v>
      </c>
      <c r="D191" s="260"/>
      <c r="E191" s="260"/>
      <c r="F191" s="283" t="s">
        <v>550</v>
      </c>
      <c r="G191" s="260"/>
      <c r="H191" s="260" t="s">
        <v>643</v>
      </c>
      <c r="I191" s="260" t="s">
        <v>585</v>
      </c>
      <c r="J191" s="260"/>
      <c r="K191" s="308"/>
    </row>
    <row r="192" s="1" customFormat="1" ht="15" customHeight="1">
      <c r="B192" s="285"/>
      <c r="C192" s="321" t="s">
        <v>644</v>
      </c>
      <c r="D192" s="260"/>
      <c r="E192" s="260"/>
      <c r="F192" s="283" t="s">
        <v>550</v>
      </c>
      <c r="G192" s="260"/>
      <c r="H192" s="260" t="s">
        <v>645</v>
      </c>
      <c r="I192" s="260" t="s">
        <v>585</v>
      </c>
      <c r="J192" s="260"/>
      <c r="K192" s="308"/>
    </row>
    <row r="193" s="1" customFormat="1" ht="15" customHeight="1">
      <c r="B193" s="285"/>
      <c r="C193" s="321" t="s">
        <v>646</v>
      </c>
      <c r="D193" s="260"/>
      <c r="E193" s="260"/>
      <c r="F193" s="283" t="s">
        <v>556</v>
      </c>
      <c r="G193" s="260"/>
      <c r="H193" s="260" t="s">
        <v>647</v>
      </c>
      <c r="I193" s="260" t="s">
        <v>585</v>
      </c>
      <c r="J193" s="260"/>
      <c r="K193" s="308"/>
    </row>
    <row r="194" s="1" customFormat="1" ht="15" customHeight="1">
      <c r="B194" s="314"/>
      <c r="C194" s="323"/>
      <c r="D194" s="294"/>
      <c r="E194" s="294"/>
      <c r="F194" s="294"/>
      <c r="G194" s="294"/>
      <c r="H194" s="294"/>
      <c r="I194" s="294"/>
      <c r="J194" s="294"/>
      <c r="K194" s="315"/>
    </row>
    <row r="195" s="1" customFormat="1" ht="18.75" customHeight="1">
      <c r="B195" s="296"/>
      <c r="C195" s="306"/>
      <c r="D195" s="306"/>
      <c r="E195" s="306"/>
      <c r="F195" s="316"/>
      <c r="G195" s="306"/>
      <c r="H195" s="306"/>
      <c r="I195" s="306"/>
      <c r="J195" s="306"/>
      <c r="K195" s="296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</row>
    <row r="198" s="1" customFormat="1" ht="13.5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s="1" customFormat="1" ht="21">
      <c r="B199" s="250"/>
      <c r="C199" s="251" t="s">
        <v>648</v>
      </c>
      <c r="D199" s="251"/>
      <c r="E199" s="251"/>
      <c r="F199" s="251"/>
      <c r="G199" s="251"/>
      <c r="H199" s="251"/>
      <c r="I199" s="251"/>
      <c r="J199" s="251"/>
      <c r="K199" s="252"/>
    </row>
    <row r="200" s="1" customFormat="1" ht="25.5" customHeight="1">
      <c r="B200" s="250"/>
      <c r="C200" s="324" t="s">
        <v>649</v>
      </c>
      <c r="D200" s="324"/>
      <c r="E200" s="324"/>
      <c r="F200" s="324" t="s">
        <v>650</v>
      </c>
      <c r="G200" s="325"/>
      <c r="H200" s="324" t="s">
        <v>651</v>
      </c>
      <c r="I200" s="324"/>
      <c r="J200" s="324"/>
      <c r="K200" s="252"/>
    </row>
    <row r="201" s="1" customFormat="1" ht="5.25" customHeight="1">
      <c r="B201" s="285"/>
      <c r="C201" s="280"/>
      <c r="D201" s="280"/>
      <c r="E201" s="280"/>
      <c r="F201" s="280"/>
      <c r="G201" s="306"/>
      <c r="H201" s="280"/>
      <c r="I201" s="280"/>
      <c r="J201" s="280"/>
      <c r="K201" s="308"/>
    </row>
    <row r="202" s="1" customFormat="1" ht="15" customHeight="1">
      <c r="B202" s="285"/>
      <c r="C202" s="260" t="s">
        <v>641</v>
      </c>
      <c r="D202" s="260"/>
      <c r="E202" s="260"/>
      <c r="F202" s="283" t="s">
        <v>40</v>
      </c>
      <c r="G202" s="260"/>
      <c r="H202" s="260" t="s">
        <v>652</v>
      </c>
      <c r="I202" s="260"/>
      <c r="J202" s="260"/>
      <c r="K202" s="308"/>
    </row>
    <row r="203" s="1" customFormat="1" ht="15" customHeight="1">
      <c r="B203" s="285"/>
      <c r="C203" s="260"/>
      <c r="D203" s="260"/>
      <c r="E203" s="260"/>
      <c r="F203" s="283" t="s">
        <v>41</v>
      </c>
      <c r="G203" s="260"/>
      <c r="H203" s="260" t="s">
        <v>653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44</v>
      </c>
      <c r="G204" s="260"/>
      <c r="H204" s="260" t="s">
        <v>654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42</v>
      </c>
      <c r="G205" s="260"/>
      <c r="H205" s="260" t="s">
        <v>655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43</v>
      </c>
      <c r="G206" s="260"/>
      <c r="H206" s="260" t="s">
        <v>656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/>
      <c r="G207" s="260"/>
      <c r="H207" s="260"/>
      <c r="I207" s="260"/>
      <c r="J207" s="260"/>
      <c r="K207" s="308"/>
    </row>
    <row r="208" s="1" customFormat="1" ht="15" customHeight="1">
      <c r="B208" s="285"/>
      <c r="C208" s="260" t="s">
        <v>597</v>
      </c>
      <c r="D208" s="260"/>
      <c r="E208" s="260"/>
      <c r="F208" s="283" t="s">
        <v>76</v>
      </c>
      <c r="G208" s="260"/>
      <c r="H208" s="260" t="s">
        <v>657</v>
      </c>
      <c r="I208" s="260"/>
      <c r="J208" s="260"/>
      <c r="K208" s="308"/>
    </row>
    <row r="209" s="1" customFormat="1" ht="15" customHeight="1">
      <c r="B209" s="285"/>
      <c r="C209" s="260"/>
      <c r="D209" s="260"/>
      <c r="E209" s="260"/>
      <c r="F209" s="283" t="s">
        <v>492</v>
      </c>
      <c r="G209" s="260"/>
      <c r="H209" s="260" t="s">
        <v>493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490</v>
      </c>
      <c r="G210" s="260"/>
      <c r="H210" s="260" t="s">
        <v>658</v>
      </c>
      <c r="I210" s="260"/>
      <c r="J210" s="260"/>
      <c r="K210" s="308"/>
    </row>
    <row r="211" s="1" customFormat="1" ht="15" customHeight="1">
      <c r="B211" s="326"/>
      <c r="C211" s="260"/>
      <c r="D211" s="260"/>
      <c r="E211" s="260"/>
      <c r="F211" s="283" t="s">
        <v>494</v>
      </c>
      <c r="G211" s="321"/>
      <c r="H211" s="312" t="s">
        <v>495</v>
      </c>
      <c r="I211" s="312"/>
      <c r="J211" s="312"/>
      <c r="K211" s="327"/>
    </row>
    <row r="212" s="1" customFormat="1" ht="15" customHeight="1">
      <c r="B212" s="326"/>
      <c r="C212" s="260"/>
      <c r="D212" s="260"/>
      <c r="E212" s="260"/>
      <c r="F212" s="283" t="s">
        <v>496</v>
      </c>
      <c r="G212" s="321"/>
      <c r="H212" s="312" t="s">
        <v>659</v>
      </c>
      <c r="I212" s="312"/>
      <c r="J212" s="312"/>
      <c r="K212" s="327"/>
    </row>
    <row r="213" s="1" customFormat="1" ht="15" customHeight="1">
      <c r="B213" s="326"/>
      <c r="C213" s="260"/>
      <c r="D213" s="260"/>
      <c r="E213" s="260"/>
      <c r="F213" s="283"/>
      <c r="G213" s="321"/>
      <c r="H213" s="312"/>
      <c r="I213" s="312"/>
      <c r="J213" s="312"/>
      <c r="K213" s="327"/>
    </row>
    <row r="214" s="1" customFormat="1" ht="15" customHeight="1">
      <c r="B214" s="326"/>
      <c r="C214" s="260" t="s">
        <v>621</v>
      </c>
      <c r="D214" s="260"/>
      <c r="E214" s="260"/>
      <c r="F214" s="283">
        <v>1</v>
      </c>
      <c r="G214" s="321"/>
      <c r="H214" s="312" t="s">
        <v>660</v>
      </c>
      <c r="I214" s="312"/>
      <c r="J214" s="312"/>
      <c r="K214" s="327"/>
    </row>
    <row r="215" s="1" customFormat="1" ht="15" customHeight="1">
      <c r="B215" s="326"/>
      <c r="C215" s="260"/>
      <c r="D215" s="260"/>
      <c r="E215" s="260"/>
      <c r="F215" s="283">
        <v>2</v>
      </c>
      <c r="G215" s="321"/>
      <c r="H215" s="312" t="s">
        <v>661</v>
      </c>
      <c r="I215" s="312"/>
      <c r="J215" s="312"/>
      <c r="K215" s="327"/>
    </row>
    <row r="216" s="1" customFormat="1" ht="15" customHeight="1">
      <c r="B216" s="326"/>
      <c r="C216" s="260"/>
      <c r="D216" s="260"/>
      <c r="E216" s="260"/>
      <c r="F216" s="283">
        <v>3</v>
      </c>
      <c r="G216" s="321"/>
      <c r="H216" s="312" t="s">
        <v>662</v>
      </c>
      <c r="I216" s="312"/>
      <c r="J216" s="312"/>
      <c r="K216" s="327"/>
    </row>
    <row r="217" s="1" customFormat="1" ht="15" customHeight="1">
      <c r="B217" s="326"/>
      <c r="C217" s="260"/>
      <c r="D217" s="260"/>
      <c r="E217" s="260"/>
      <c r="F217" s="283">
        <v>4</v>
      </c>
      <c r="G217" s="321"/>
      <c r="H217" s="312" t="s">
        <v>663</v>
      </c>
      <c r="I217" s="312"/>
      <c r="J217" s="312"/>
      <c r="K217" s="327"/>
    </row>
    <row r="218" s="1" customFormat="1" ht="12.75" customHeight="1">
      <c r="B218" s="328"/>
      <c r="C218" s="329"/>
      <c r="D218" s="329"/>
      <c r="E218" s="329"/>
      <c r="F218" s="329"/>
      <c r="G218" s="329"/>
      <c r="H218" s="329"/>
      <c r="I218" s="329"/>
      <c r="J218" s="329"/>
      <c r="K218" s="33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Jiri Horak</dc:creator>
  <cp:lastModifiedBy>Jiri Horak</cp:lastModifiedBy>
  <dcterms:created xsi:type="dcterms:W3CDTF">2021-06-24T11:12:29Z</dcterms:created>
  <dcterms:modified xsi:type="dcterms:W3CDTF">2021-06-24T11:12:34Z</dcterms:modified>
</cp:coreProperties>
</file>