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8800" windowHeight="12435" activeTab="5"/>
  </bookViews>
  <sheets>
    <sheet name="ZL-HLAVNÍ STRANA" sheetId="1" r:id="rId1"/>
    <sheet name="TZL1" sheetId="6" r:id="rId2"/>
    <sheet name="TZL2" sheetId="8" r:id="rId3"/>
    <sheet name="TZL3 " sheetId="9" r:id="rId4"/>
    <sheet name="TZL4" sheetId="10" r:id="rId5"/>
    <sheet name="TZL5" sheetId="11" r:id="rId6"/>
    <sheet name="TZL6" sheetId="15" r:id="rId7"/>
  </sheets>
  <definedNames>
    <definedName name="_xlnm.Print_Area" localSheetId="1">'TZL1'!$A$1:$G$30</definedName>
    <definedName name="_xlnm.Print_Area" localSheetId="2">'TZL2'!$A$1:$G$21</definedName>
    <definedName name="_xlnm.Print_Area" localSheetId="3">'TZL3 '!$A$1:$G$34</definedName>
    <definedName name="_xlnm.Print_Area" localSheetId="4">'TZL4'!$A$1:$G$36</definedName>
    <definedName name="_xlnm.Print_Area" localSheetId="5">'TZL5'!$A$1:$G$36</definedName>
    <definedName name="_xlnm.Print_Area" localSheetId="0">'ZL-HLAVNÍ STRANA'!$A$1:$E$50</definedName>
  </definedNames>
  <calcPr calcId="152511" calcMode="manual"/>
  <extLst/>
</workbook>
</file>

<file path=xl/sharedStrings.xml><?xml version="1.0" encoding="utf-8"?>
<sst xmlns="http://schemas.openxmlformats.org/spreadsheetml/2006/main" count="447" uniqueCount="251">
  <si>
    <t>Identifikační údaje</t>
  </si>
  <si>
    <t>Objednatel</t>
  </si>
  <si>
    <t>Beskydské divadlo Nový Jičín. přísp. organizace</t>
  </si>
  <si>
    <t>Zhotovitel</t>
  </si>
  <si>
    <t>ELSPET s.r.o.</t>
  </si>
  <si>
    <t>SoD č.</t>
  </si>
  <si>
    <t xml:space="preserve">V2020-xxx/BD </t>
  </si>
  <si>
    <t>Cena díla (bez DPH):</t>
  </si>
  <si>
    <t>Oddíly změnových rozpočtů</t>
  </si>
  <si>
    <t>Číslo</t>
  </si>
  <si>
    <t>Název oddílu změnového rozpočtu</t>
  </si>
  <si>
    <t>Celkem bez DPH</t>
  </si>
  <si>
    <t>DPH 21%</t>
  </si>
  <si>
    <t>Cena celkem s DPH</t>
  </si>
  <si>
    <t>TZL1</t>
  </si>
  <si>
    <t>Izolace střechy</t>
  </si>
  <si>
    <t>TZL2</t>
  </si>
  <si>
    <t xml:space="preserve">Likvidace odpadu </t>
  </si>
  <si>
    <t>TZL3</t>
  </si>
  <si>
    <t>Reprofilace a injektáže</t>
  </si>
  <si>
    <t>TZL4</t>
  </si>
  <si>
    <t>Příprava a zkoušky akreditovanou zkušebnou</t>
  </si>
  <si>
    <t>TZL5</t>
  </si>
  <si>
    <t>Al výplně otvorů</t>
  </si>
  <si>
    <t>TZL6</t>
  </si>
  <si>
    <t>Obnova ochranného nátěru „Velký sál“ BD vč. kompl. vyčištění VS</t>
  </si>
  <si>
    <t>Změna ceny díla</t>
  </si>
  <si>
    <t xml:space="preserve">Název </t>
  </si>
  <si>
    <t>SOD</t>
  </si>
  <si>
    <t>TZL1-6</t>
  </si>
  <si>
    <t>Aktuální cena díla (stavební práce)</t>
  </si>
  <si>
    <t>Změna harmonogramu realizace díla</t>
  </si>
  <si>
    <t>prodloužení lhůty výstavby (+): 4 měsíce (termín 30.března 2022)</t>
  </si>
  <si>
    <t>zkrácení lhůty výstavby (-):</t>
  </si>
  <si>
    <r>
      <t>bez vlivu na smluvní harmonogram a termíny plnění:</t>
    </r>
    <r>
      <rPr>
        <sz val="8"/>
        <color theme="1"/>
        <rFont val="Arial"/>
        <family val="2"/>
      </rPr>
      <t xml:space="preserve"> </t>
    </r>
  </si>
  <si>
    <t>Přílohy</t>
  </si>
  <si>
    <t>Vyjádření TDI:</t>
  </si>
  <si>
    <t>Vyjádření projektanta / AD</t>
  </si>
  <si>
    <t>Potvrzení provedení změny</t>
  </si>
  <si>
    <t xml:space="preserve">Datum </t>
  </si>
  <si>
    <t>Datum</t>
  </si>
  <si>
    <t>Za zhotovitele (razítko, podpis)</t>
  </si>
  <si>
    <t>Za objednatele (razítko, podpis)</t>
  </si>
  <si>
    <t>Mgr. Stanislav Malant</t>
  </si>
  <si>
    <t>Generální dodavatel</t>
  </si>
  <si>
    <t>stavba: "Beskydské divadlo - zesílení stropních desek ve východní části přístavby, vč. souvisejících stavebních úprav"</t>
  </si>
  <si>
    <t>Název změnového rozpočtu</t>
  </si>
  <si>
    <t>Popis změny</t>
  </si>
  <si>
    <t>Na žádost INV bude provedena vapenocementová omítka na atice střechy, následné vylepení druhé pojistné parozábrany. Změna sklonu spadových klínu z 2 % na 3 %.</t>
  </si>
  <si>
    <t>Položky změnového rozpočtu:</t>
  </si>
  <si>
    <t>Č. pol.</t>
  </si>
  <si>
    <t>Kód</t>
  </si>
  <si>
    <t>Název položky:</t>
  </si>
  <si>
    <t>M.J.</t>
  </si>
  <si>
    <t>Množství</t>
  </si>
  <si>
    <t>Cena URS / rozpočet SoD</t>
  </si>
  <si>
    <t>Cena celkem</t>
  </si>
  <si>
    <t>Zazdívka otvorů průřezu do 0,02 m2</t>
  </si>
  <si>
    <t>ks</t>
  </si>
  <si>
    <t>24*150x150 (otvor)</t>
  </si>
  <si>
    <t>783823143</t>
  </si>
  <si>
    <t>Penetrační silikátový nátěr lícového zdiva</t>
  </si>
  <si>
    <t>m2</t>
  </si>
  <si>
    <t>622321101</t>
  </si>
  <si>
    <t>Vápenocementová omítka hrubá jednovrstvá nezatřená vnějších stěn nanášená ručně (dle ÚRS 197 Kč bez dph)</t>
  </si>
  <si>
    <t>998017003</t>
  </si>
  <si>
    <t>Přesun hmot pro budovy občanské výstavby, bydlení, výrobu a služby s omezením mechanizace vodorovná dopravní vzdálenost do 100 m pro budovy s jakoukoliv nosnou konstrukcí výšky přes 12 do 24 m</t>
  </si>
  <si>
    <t>t</t>
  </si>
  <si>
    <t>711141559</t>
  </si>
  <si>
    <t>Provedení izolace proti zemní vlhkosti pásy přitavením NAIP na ploše vodorovné V</t>
  </si>
  <si>
    <t>62856011</t>
  </si>
  <si>
    <t>pás asfaltový natavitelný modifikovaný SBS tl 4,0mm s vložkou z hliníkové fólie, hliníkové fólie s textilií a spalitelnou PE fólií nebo jemnozrnný minerálním posypem na horním povrchu</t>
  </si>
  <si>
    <t>28376142</t>
  </si>
  <si>
    <t>klín izolační z pěnového polystyrenu EPS 150 spádový (3 %)</t>
  </si>
  <si>
    <t>m3</t>
  </si>
  <si>
    <t>13</t>
  </si>
  <si>
    <t>978015331</t>
  </si>
  <si>
    <t>Otlučení vápenných nebo vápenocementových omítek vnějších ploch s vyškrabáním spar a s očištěním zdiva stupně členitosti 1 a 2, v rozsahu přes 10 do 20 %</t>
  </si>
  <si>
    <t>622131121</t>
  </si>
  <si>
    <t>Penetrační nátěr vnějších stěn nanášený ručně</t>
  </si>
  <si>
    <t>622321321</t>
  </si>
  <si>
    <t>Vápenocementová omítka hladká jednovrstvá vnějších stěn nanášená strojně (dle ÚRS 214Kč bez dph)</t>
  </si>
  <si>
    <t>6</t>
  </si>
  <si>
    <t>622142001</t>
  </si>
  <si>
    <t>Potažení vnějších ploch pletivem v ploše nebo pruzích, na plném podkladu sklovláknitým vtlačením do tmelu stěn</t>
  </si>
  <si>
    <t>19</t>
  </si>
  <si>
    <t>949101111</t>
  </si>
  <si>
    <t>Lešení pomocné pracovní pro objekty pozemních staveb pro zatížení do 150 kg/m2, o výšce lešeňové podlahy do 1,9 m</t>
  </si>
  <si>
    <t>23</t>
  </si>
  <si>
    <t>985131111</t>
  </si>
  <si>
    <t>Očištění ploch stěn, rubu kleneb a podlah tlakovou vodou</t>
  </si>
  <si>
    <r>
      <t>Celková cena (připočet</t>
    </r>
    <r>
      <rPr>
        <b/>
        <sz val="10"/>
        <color rgb="FFFF0000"/>
        <rFont val="Arial"/>
        <family val="2"/>
      </rPr>
      <t>/odečet)</t>
    </r>
  </si>
  <si>
    <t>Fotodokumentace</t>
  </si>
  <si>
    <t xml:space="preserve"> </t>
  </si>
  <si>
    <t>- bez příloh -</t>
  </si>
  <si>
    <t>Potvrzení</t>
  </si>
  <si>
    <t>Předložil za zhotovitele:</t>
  </si>
  <si>
    <t>(razítko a podpis)</t>
  </si>
  <si>
    <t>Schválil za objednatele:</t>
  </si>
  <si>
    <t>Likvidace odpadu</t>
  </si>
  <si>
    <r>
      <rPr>
        <b/>
        <i/>
        <sz val="10"/>
        <rFont val="Arial"/>
        <family val="2"/>
      </rPr>
      <t xml:space="preserve">Položka č.2 </t>
    </r>
    <r>
      <rPr>
        <i/>
        <sz val="10"/>
        <rFont val="Arial"/>
        <family val="2"/>
      </rPr>
      <t xml:space="preserve">: Poplatek za uložení odpadu stavebního obsahující izolační aj. látky s kódem odpadu 17 06 04.                                     </t>
    </r>
    <r>
      <rPr>
        <b/>
        <i/>
        <sz val="10"/>
        <rFont val="Arial"/>
        <family val="2"/>
      </rPr>
      <t xml:space="preserve">Položka č.3 </t>
    </r>
    <r>
      <rPr>
        <i/>
        <sz val="10"/>
        <rFont val="Arial"/>
        <family val="2"/>
      </rPr>
      <t>: Po domluvě s objednatelem se poskytla zhotoviteli stavební části dočasná meziskládka. Důvodem byla nemožnost přijetí tohoto typu odpadu na skládce v Bernarticích nad Odrou, tudíž se muselo uvažovat s odvozem odpadu nad vzdálenost 20km.</t>
    </r>
  </si>
  <si>
    <t>997013814</t>
  </si>
  <si>
    <t>Poplatek za uložení na skládce (skládkovné) stavebního odpadu izolací kód odpadu 17 06 04 (dle ÚRS 2021/08 3050kč / t)</t>
  </si>
  <si>
    <t>R</t>
  </si>
  <si>
    <t>Uvedená cena snížena koeficientem 0.8</t>
  </si>
  <si>
    <t>0,66+0,91</t>
  </si>
  <si>
    <t>997013509</t>
  </si>
  <si>
    <t>Odvoz suti a vybouraných hmot na skládku nebo meziskládku se složením, na vzdálenost Příplatek k ceně za každý další i započatý 1 km přes 1 km (dle ÚRS 26Kč/km)</t>
  </si>
  <si>
    <t>km</t>
  </si>
  <si>
    <t>REPROFILACE A INJEKTÁŽE</t>
  </si>
  <si>
    <r>
      <rPr>
        <b/>
        <i/>
        <sz val="10"/>
        <rFont val="Arial"/>
        <family val="2"/>
      </rPr>
      <t>Položka č. 1</t>
    </r>
    <r>
      <rPr>
        <i/>
        <sz val="10"/>
        <rFont val="Arial"/>
        <family val="2"/>
      </rPr>
      <t xml:space="preserve"> : Při odstranění omítek stropu byly zjištěny lokální poruchy spodního líce stropní desky. Dle požadavku projektanta statické části je nutné tyto poruchy sanovat. V technologickém postupu byla navrhnuta reprofilace defektů pomocí hmoty MasterEmaco S 488 (dříve PCI Nanocret R4 SM).                                                                                                                     </t>
    </r>
    <r>
      <rPr>
        <b/>
        <i/>
        <sz val="10"/>
        <rFont val="Arial"/>
        <family val="2"/>
      </rPr>
      <t xml:space="preserve">Položka č. 2 </t>
    </r>
    <r>
      <rPr>
        <i/>
        <sz val="10"/>
        <rFont val="Arial"/>
        <family val="2"/>
      </rPr>
      <t xml:space="preserve">: Při odstranění skladby střechy (nad 4.NP) a podlahy (nad 3.NP), byly zjištěny trhliny ve stropní konstrukci. V projektu byla předpokládana injektáž těchto trhlin cementovou směsí. V zájmu urychlení realizace bylo navrhnuto použití injektážní pryskyřice pro pevnostně spojující a těsnící injektáž, která má rychlejší nárůst pevnosti než cementová injektáž. Nicméně na základě této změny vznikly větší náklady na provedení, se kterými nebylo uvažováno v původním řešení. Tudíž jsme odečetli původní položku v rozpočtu a připočetli novou.                                                                                                                                                                     </t>
    </r>
    <r>
      <rPr>
        <b/>
        <i/>
        <sz val="10"/>
        <rFont val="Arial"/>
        <family val="2"/>
      </rPr>
      <t xml:space="preserve">Položka č.3 </t>
    </r>
    <r>
      <rPr>
        <i/>
        <sz val="10"/>
        <rFont val="Arial"/>
        <family val="2"/>
      </rPr>
      <t>: Při realizaci zesílení stropní desky nad 4.NP vznikl požadavek projektanta na účast geodeta při napínání lan. Tento požadavek se bude týkat i následujících podlaží. V projektu nebylo uvažováno s účastí geodeta při napínání lan.</t>
    </r>
  </si>
  <si>
    <t>VCP</t>
  </si>
  <si>
    <t>985 31-1113</t>
  </si>
  <si>
    <t>Reprofilace sanačními maltami na cementové bázi ručně stěn tl. přes 20 do 30 mm (dle ÚRS I 2019 - 2340,0 kč bez dph)</t>
  </si>
  <si>
    <t>Příplatek k silové injektáži trhlin za hmotu</t>
  </si>
  <si>
    <t>m</t>
  </si>
  <si>
    <t>Nová položka</t>
  </si>
  <si>
    <t>Injektáž nízkotlaká do 0,6 MP s injektážními jehlami vloženými do vrtů včetně jejich vyvrtání, injektážní epoxidovou hmotou, tl. Konstrukce přes 200mm do 300mm</t>
  </si>
  <si>
    <t>02910</t>
  </si>
  <si>
    <t>Ostatní požadavky - ZEMĚMĚŘIČSKÁ MĚŘENÍ</t>
  </si>
  <si>
    <t>KPL</t>
  </si>
  <si>
    <t>952902021</t>
  </si>
  <si>
    <t>Čištění budov při provádění oprav a udržovacích prací podlah hladkých zametením</t>
  </si>
  <si>
    <t>776111311</t>
  </si>
  <si>
    <t>Příprava podkladu vysátí podlah</t>
  </si>
  <si>
    <t>PŘÍPRAVA A ZKOUŠKY AKREDITOVANOU ZKUŠEBNOU</t>
  </si>
  <si>
    <t>Při odstranění skladby podlahy (nad 3.NP), byl zjištěn špatný stav horního líce stropní desky. Deska byla nerovnoměrně vybetonována, na několika místech vystupovala výztuž ze stropní desky a horní povrch se rozpadal. Na základě zjištěného stavu projektant požádal o provedení diagnostiky stropní desky. Na základě požadavku byla provedena síť bodů v rastru 2x2m. V těchto bodech byla odstraněna nesoudržná vrstva stropní desky a zbroušen povrch únosné vrstvy pro provedení odtrhových zkoušek a zkoušek Schmidtem. Dále bylo provedeno geodetické zaměření těchto bodů na spodním a horním líci této desky. Na základě provedených průzkumů byly zhotoveny protokoly, které byly předány projektantovi.</t>
  </si>
  <si>
    <t>Cena/mj</t>
  </si>
  <si>
    <t>Příprava podkladu pro odtrhové zkoušky a schmidta</t>
  </si>
  <si>
    <t>Zkoušení konstrukcí akreditovanou zkušebnou - odtrhy</t>
  </si>
  <si>
    <t>Zkoušení konstrukcí akreditovanou zkušebnou - Schmidt</t>
  </si>
  <si>
    <t>02851</t>
  </si>
  <si>
    <t>PRŮZKUMNÉ PRÁCE DIAGNOSTIKY KONSTRUKCÍ NA POVRCHU</t>
  </si>
  <si>
    <t xml:space="preserve">OSTATNÍ POŽADAVKY - ZEMĚMĚŘIČSKÉ MĚŘENÍ </t>
  </si>
  <si>
    <t xml:space="preserve">Položkový rozpočet </t>
  </si>
  <si>
    <t>TZL 5</t>
  </si>
  <si>
    <t>Stavba :</t>
  </si>
  <si>
    <t>2021/06/10 Beskydské divadlo Nový Jičín,p.o.</t>
  </si>
  <si>
    <t>Rozpočet:</t>
  </si>
  <si>
    <t>Objekt :</t>
  </si>
  <si>
    <t>SO01 Al výplně otvorů</t>
  </si>
  <si>
    <t>Al výplně otvorů_var.4</t>
  </si>
  <si>
    <t>P.č.</t>
  </si>
  <si>
    <t>Číslo položky</t>
  </si>
  <si>
    <t>Název položky</t>
  </si>
  <si>
    <t>MJ</t>
  </si>
  <si>
    <t>množství</t>
  </si>
  <si>
    <t>cena / MJ</t>
  </si>
  <si>
    <t>celkem (Kč)</t>
  </si>
  <si>
    <t>Díl:</t>
  </si>
  <si>
    <t>61</t>
  </si>
  <si>
    <t>Upravy povrchů vnitřní</t>
  </si>
  <si>
    <t>612425931RT2</t>
  </si>
  <si>
    <t>Omítka vápenná vnitřního ostění - štuková s použitím suché maltové směsi</t>
  </si>
  <si>
    <t>uvažováno šíře ostění 300 mm:(1,508+1,508*2)*0,30</t>
  </si>
  <si>
    <t>(1,208+1,808*2)*0,30</t>
  </si>
  <si>
    <t>(1,258+2,758*2)*0,30*9</t>
  </si>
  <si>
    <t>(1,508+2,758*2)*0,30</t>
  </si>
  <si>
    <t>(1,208+2,758*2)*0,30</t>
  </si>
  <si>
    <t>(1,208+2,758*2)*0,30*9</t>
  </si>
  <si>
    <t>Celkem za</t>
  </si>
  <si>
    <t>61 Upravy povrchů vnitřní</t>
  </si>
  <si>
    <t>62</t>
  </si>
  <si>
    <t>Úpravy povrchů vnější</t>
  </si>
  <si>
    <t>622311153RT3</t>
  </si>
  <si>
    <t>Zateplení ostění, EPS F tl. 20 mm s omítkou 3,2 kg/m2</t>
  </si>
  <si>
    <t>62 Úpravy povrchů vnější</t>
  </si>
  <si>
    <t>96</t>
  </si>
  <si>
    <t>Bourání konstrukcí</t>
  </si>
  <si>
    <t>R96.01</t>
  </si>
  <si>
    <t xml:space="preserve">Vybourání stávajících oken s křídly </t>
  </si>
  <si>
    <t>1,508*1,508</t>
  </si>
  <si>
    <t>1,208*1,808</t>
  </si>
  <si>
    <t>1,258*2,758*9</t>
  </si>
  <si>
    <t>1,508*2,758</t>
  </si>
  <si>
    <t>1,208*2,758</t>
  </si>
  <si>
    <t>1,208*2,758*9</t>
  </si>
  <si>
    <t>R96.02</t>
  </si>
  <si>
    <t xml:space="preserve">Vybourání obvodových ocelových rámů </t>
  </si>
  <si>
    <t>96 Bourání konstrukcí</t>
  </si>
  <si>
    <t>99</t>
  </si>
  <si>
    <t>Staveništní přesun hmot</t>
  </si>
  <si>
    <t>998018002U00</t>
  </si>
  <si>
    <t xml:space="preserve">Přesun hmot </t>
  </si>
  <si>
    <t>99 Staveništní přesun hmot</t>
  </si>
  <si>
    <t>990</t>
  </si>
  <si>
    <t>Ostatní investiční náklady</t>
  </si>
  <si>
    <t>990.01</t>
  </si>
  <si>
    <t>Mytí nových Al vyplní ovtorů vč. rámů interiér/exteriér</t>
  </si>
  <si>
    <t>kpl</t>
  </si>
  <si>
    <t>990 Ostatní investiční náklady</t>
  </si>
  <si>
    <t>764</t>
  </si>
  <si>
    <t>Konstrukce klempířské</t>
  </si>
  <si>
    <t>764231220R00</t>
  </si>
  <si>
    <t>Oplechování - napojeni okenního rámu na stávající parapet, Cu, rš do 200 mm</t>
  </si>
  <si>
    <t>uvažováno r.š. do 200mm:1,508</t>
  </si>
  <si>
    <t>1,208</t>
  </si>
  <si>
    <t>1,258*9</t>
  </si>
  <si>
    <t>1,508</t>
  </si>
  <si>
    <t>1,208*9</t>
  </si>
  <si>
    <t>998764202R00</t>
  </si>
  <si>
    <t xml:space="preserve">Přesun hmot pro klempířské konstr., výšky do 12 m </t>
  </si>
  <si>
    <t>%</t>
  </si>
  <si>
    <t>764 Konstrukce klempířské</t>
  </si>
  <si>
    <t>767.1</t>
  </si>
  <si>
    <t>Hliníkové výplně otvorů</t>
  </si>
  <si>
    <t>001</t>
  </si>
  <si>
    <t>Poz. 1 GENESIS – Okno OS Výrobní rozměr(B=1 508, H=1 508) dodávka+montáž</t>
  </si>
  <si>
    <t>kus</t>
  </si>
  <si>
    <t>002</t>
  </si>
  <si>
    <t>Poz. 2 GENESIS - Okno OS Výrobní rozměr(B=1 208, H=1 808) dodávka+montáž</t>
  </si>
  <si>
    <t>003</t>
  </si>
  <si>
    <t>Poz. 3 GENESIS – Okno OS+S+fix Výrobní rozměr(B=1 258, H=2 758) dodávka+montáž</t>
  </si>
  <si>
    <t>004</t>
  </si>
  <si>
    <t>Poz. 4 GENESIS - Okno OS+S+fix Výrobní rozměr(B=1 508, H=2 758) dodávka+montáž</t>
  </si>
  <si>
    <t>005</t>
  </si>
  <si>
    <t>Poz. 5 GENESIS - Okno OS+S+fix Výrobní rozměr(B=1 208, H=2 758) dodávka+montáž</t>
  </si>
  <si>
    <t>006</t>
  </si>
  <si>
    <t>Poz. 6 GENESIS - Okno OS+S+fix Výrobní rozměr(B=1 208, H=2 758) dodávka+montáž</t>
  </si>
  <si>
    <t>998767202R00</t>
  </si>
  <si>
    <t xml:space="preserve">Přesun hmot pro zámečnické konstr., výšky do 12 m </t>
  </si>
  <si>
    <t>767.1 Hliníkové výplně otvorů</t>
  </si>
  <si>
    <t>784</t>
  </si>
  <si>
    <t>Malby</t>
  </si>
  <si>
    <t>784191101R00</t>
  </si>
  <si>
    <t xml:space="preserve">Penetrace podkladu </t>
  </si>
  <si>
    <t>šíře ostění 300 mm:(1,508+1,508*2)*0,30</t>
  </si>
  <si>
    <t>784195412R00</t>
  </si>
  <si>
    <t>Malby z malířských směsí otěruvzdorných za mokra dvojnásobné, bílé za mokra otěruvzdorné</t>
  </si>
  <si>
    <t>784 Malby</t>
  </si>
  <si>
    <t>D96</t>
  </si>
  <si>
    <t>Přesuny suti a vybouraných hmot</t>
  </si>
  <si>
    <t>979081111R00</t>
  </si>
  <si>
    <t xml:space="preserve">Odvoz suti a vybour. hmot na skládku do 1 km </t>
  </si>
  <si>
    <t>979081121R00</t>
  </si>
  <si>
    <t xml:space="preserve">Příplatek k odvozu za každý další 1 km </t>
  </si>
  <si>
    <t>979082111R00</t>
  </si>
  <si>
    <t xml:space="preserve">Vnitrostaveništní doprava suti </t>
  </si>
  <si>
    <t>979082121R00</t>
  </si>
  <si>
    <t xml:space="preserve">Příplatek k vnitrost. dopravě suti </t>
  </si>
  <si>
    <t>979990162R00</t>
  </si>
  <si>
    <t xml:space="preserve">Poplatek za skládku </t>
  </si>
  <si>
    <t>D96 Přesuny suti a vybouraných hmot</t>
  </si>
  <si>
    <t>Vyčištění</t>
  </si>
  <si>
    <t xml:space="preserve">Vyčištění, malířské práce, natěračské práce </t>
  </si>
  <si>
    <t xml:space="preserve">Položka obsahuje : 
1.  Přípravné práce 
demontáž ochranných klecí tahové stěny
očista stěny - ometení, vysátí (suchá cesta)
odmaštění části prvků tahové stěny
aplikace odmašťovacího prostředku - sanačního (mokrá cesta)
očista stěny - (mokrá cesta)
odsátí znečištěného - kontaminovaného spadu
2.   Hlavní práce
penetrace podkladu
nástřik stěny ochranným nátěrem
3.   Dokončovací práce
opětovná montáž  ochranných klecí tahové stěny
aplikace maziva na části prvků tahové stěny, úklid
4.     Očista, úklid, sanace „Velký sál“ BD
očista stěn a svislých konstrukcí velkého sálu - ometení, vysátí (suchá cesta)
očista konopných lan jako součást tahové stěny - vysátí (suchá cesta)
očista vodorovných konstrukcí - ometení, vysátí (suchá cesta)
očista podlahy hl. jeviště - ometení, vysátí (suchá cesta)
příprava podkl. podlahy jeviště na obnovení nátěru (přebroušení, odmaštění)
opatření podlahy hl. jeviště ochranným nátěrem dle spec. zadavatele
</t>
  </si>
  <si>
    <r>
      <rPr>
        <sz val="10"/>
        <rFont val="Arial"/>
        <family val="2"/>
      </rPr>
      <t>stavba:</t>
    </r>
    <r>
      <rPr>
        <b/>
        <sz val="12"/>
        <rFont val="Arial"/>
        <family val="2"/>
      </rPr>
      <t xml:space="preserve"> "Beskydské divadlo - zesílení stropních desek ve východní části přístavby, vč. souvisejících stavebních úprav"
Změnový list č. 1</t>
    </r>
  </si>
  <si>
    <t>R-95200</t>
  </si>
  <si>
    <r>
      <t>Celková cena změny (připočet</t>
    </r>
    <r>
      <rPr>
        <sz val="8"/>
        <color theme="1"/>
        <rFont val="Arial"/>
        <family val="2"/>
      </rPr>
      <t>)</t>
    </r>
  </si>
  <si>
    <t xml:space="preserve">Tímto změnovým listem je dokladovaná dílčí změna realizované stavby, která svojí povahou a rozsahem je v souladu s 23 §, odst 7. Zák. o VZ, 137/2006 Sb v platném znění.
Změnový list je vyhotoven ve 2 originálních výtiscích. Jeden výtisk založen u zhotovitele, jeden výtisk u investora. Kopie založena u TDS. </t>
  </si>
  <si>
    <t>Celková cena (připočet/odečet)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</si>
</sst>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Kč&quot;;[Red]\-#,##0.00\ &quot;Kč&quot;"/>
    <numFmt numFmtId="44" formatCode="_-* #,##0.00\ &quot;Kč&quot;_-;\-* #,##0.00\ &quot;Kč&quot;_-;_-* &quot;-&quot;??\ &quot;Kč&quot;_-;_-@_-"/>
    <numFmt numFmtId="43" formatCode="_-* #,##0.00\ _K_č_-;\-* #,##0.00\ _K_č_-;_-* &quot;-&quot;??\ _K_č_-;_-@_-"/>
    <numFmt numFmtId="164" formatCode="#,##0.00\ &quot;Kč&quot;"/>
    <numFmt numFmtId="165" formatCode="#,##0.00_ ;[Red]\-#,##0.00\ "/>
    <numFmt numFmtId="166" formatCode="#,##0.000"/>
    <numFmt numFmtId="167" formatCode="&quot;V Prostějově dne:&quot;\ dd/mm/yyyy"/>
  </numFmts>
  <fonts count="43">
    <font>
      <sz val="8"/>
      <color theme="1"/>
      <name val="Trebuchet MS"/>
      <family val="2"/>
    </font>
    <font>
      <sz val="10"/>
      <name val="Arial"/>
      <family val="2"/>
    </font>
    <font>
      <sz val="10"/>
      <name val="Arial Black"/>
      <family val="2"/>
    </font>
    <font>
      <sz val="8"/>
      <name val="Arial"/>
      <family val="2"/>
    </font>
    <font>
      <sz val="9"/>
      <name val="Arial"/>
      <family val="2"/>
    </font>
    <font>
      <sz val="8"/>
      <name val="Trebuchet MS"/>
      <family val="2"/>
    </font>
    <font>
      <b/>
      <sz val="18"/>
      <name val="Arial Black"/>
      <family val="2"/>
    </font>
    <font>
      <sz val="8"/>
      <name val="Arial Black"/>
      <family val="2"/>
    </font>
    <font>
      <b/>
      <sz val="16"/>
      <name val="Arial Black"/>
      <family val="2"/>
    </font>
    <font>
      <b/>
      <sz val="12"/>
      <name val="Arial"/>
      <family val="2"/>
    </font>
    <font>
      <b/>
      <sz val="8"/>
      <color theme="0" tint="-0.4999699890613556"/>
      <name val="Arial"/>
      <family val="2"/>
    </font>
    <font>
      <b/>
      <sz val="10"/>
      <name val="Arial"/>
      <family val="2"/>
    </font>
    <font>
      <b/>
      <sz val="8"/>
      <name val="Arial"/>
      <family val="2"/>
    </font>
    <font>
      <sz val="9"/>
      <color theme="1"/>
      <name val="Arial"/>
      <family val="2"/>
    </font>
    <font>
      <i/>
      <sz val="10"/>
      <name val="Arial"/>
      <family val="2"/>
    </font>
    <font>
      <sz val="8"/>
      <color theme="1"/>
      <name val="Arial"/>
      <family val="2"/>
    </font>
    <font>
      <i/>
      <sz val="8"/>
      <name val="Arial"/>
      <family val="2"/>
    </font>
    <font>
      <b/>
      <sz val="9"/>
      <name val="Arial"/>
      <family val="2"/>
    </font>
    <font>
      <i/>
      <sz val="9"/>
      <name val="Arial"/>
      <family val="2"/>
    </font>
    <font>
      <i/>
      <sz val="8"/>
      <color theme="1"/>
      <name val="Arial"/>
      <family val="2"/>
    </font>
    <font>
      <i/>
      <sz val="9"/>
      <color theme="1"/>
      <name val="Times New Roman"/>
      <family val="1"/>
    </font>
    <font>
      <sz val="6"/>
      <name val="Arial"/>
      <family val="2"/>
    </font>
    <font>
      <sz val="9"/>
      <name val="Arial CE"/>
      <family val="2"/>
    </font>
    <font>
      <sz val="10"/>
      <color rgb="FFFF0000"/>
      <name val="Arial"/>
      <family val="2"/>
    </font>
    <font>
      <sz val="9"/>
      <color indexed="8"/>
      <name val="Arial"/>
      <family val="2"/>
    </font>
    <font>
      <sz val="8"/>
      <name val="Arial CE"/>
      <family val="2"/>
    </font>
    <font>
      <sz val="8"/>
      <color rgb="FF0000CC"/>
      <name val="Arial"/>
      <family val="2"/>
    </font>
    <font>
      <sz val="8"/>
      <color rgb="FF333333"/>
      <name val="Arial "/>
      <family val="2"/>
    </font>
    <font>
      <i/>
      <sz val="6"/>
      <name val="Arial"/>
      <family val="2"/>
    </font>
    <font>
      <sz val="6"/>
      <name val="Arial CE"/>
      <family val="2"/>
    </font>
    <font>
      <b/>
      <u val="single"/>
      <sz val="12"/>
      <name val="Arial"/>
      <family val="2"/>
    </font>
    <font>
      <b/>
      <u val="single"/>
      <sz val="10"/>
      <name val="Arial"/>
      <family val="2"/>
    </font>
    <font>
      <u val="single"/>
      <sz val="10"/>
      <name val="Arial"/>
      <family val="2"/>
    </font>
    <font>
      <sz val="8"/>
      <color indexed="12"/>
      <name val="Arial"/>
      <family val="2"/>
    </font>
    <font>
      <sz val="10"/>
      <color indexed="12"/>
      <name val="Arial"/>
      <family val="2"/>
    </font>
    <font>
      <b/>
      <i/>
      <sz val="10"/>
      <name val="Arial"/>
      <family val="2"/>
    </font>
    <font>
      <sz val="11"/>
      <color indexed="8"/>
      <name val="Calibri"/>
      <family val="2"/>
    </font>
    <font>
      <sz val="10"/>
      <name val="Arial CE"/>
      <family val="2"/>
    </font>
    <font>
      <sz val="10"/>
      <color indexed="8"/>
      <name val="Arial"/>
      <family val="2"/>
    </font>
    <font>
      <sz val="11"/>
      <color theme="1"/>
      <name val="Calibri"/>
      <family val="2"/>
      <scheme val="minor"/>
    </font>
    <font>
      <u val="single"/>
      <sz val="10"/>
      <color indexed="12"/>
      <name val="Arial CE"/>
      <family val="2"/>
    </font>
    <font>
      <u val="single"/>
      <sz val="11"/>
      <color theme="10"/>
      <name val="Calibri"/>
      <family val="2"/>
      <scheme val="minor"/>
    </font>
    <font>
      <b/>
      <sz val="10"/>
      <color rgb="FFFF0000"/>
      <name val="Arial"/>
      <family val="2"/>
    </font>
  </fonts>
  <fills count="5">
    <fill>
      <patternFill/>
    </fill>
    <fill>
      <patternFill patternType="gray125"/>
    </fill>
    <fill>
      <patternFill patternType="solid">
        <fgColor theme="8" tint="0.3999499976634979"/>
        <bgColor indexed="64"/>
      </patternFill>
    </fill>
    <fill>
      <patternFill patternType="solid">
        <fgColor theme="4" tint="0.5999900102615356"/>
        <bgColor indexed="64"/>
      </patternFill>
    </fill>
    <fill>
      <patternFill patternType="solid">
        <fgColor indexed="9"/>
        <bgColor indexed="64"/>
      </patternFill>
    </fill>
  </fills>
  <borders count="86">
    <border>
      <left/>
      <right/>
      <top/>
      <bottom/>
      <diagonal/>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hair"/>
    </border>
    <border>
      <left/>
      <right/>
      <top style="thin"/>
      <bottom style="hair"/>
    </border>
    <border>
      <left/>
      <right/>
      <top/>
      <bottom style="hair"/>
    </border>
    <border>
      <left/>
      <right style="thin"/>
      <top style="hair"/>
      <bottom style="hair"/>
    </border>
    <border>
      <left style="thin"/>
      <right/>
      <top style="hair"/>
      <bottom style="hair"/>
    </border>
    <border>
      <left/>
      <right/>
      <top style="hair"/>
      <bottom style="hair"/>
    </border>
    <border>
      <left style="thin"/>
      <right/>
      <top style="hair"/>
      <bottom/>
    </border>
    <border>
      <left/>
      <right/>
      <top style="hair"/>
      <bottom/>
    </border>
    <border>
      <left/>
      <right style="thin"/>
      <top style="hair"/>
      <botto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hair"/>
      <top style="hair"/>
      <bottom style="hair"/>
    </border>
    <border>
      <left style="hair">
        <color rgb="FF969696"/>
      </left>
      <right style="hair">
        <color rgb="FF969696"/>
      </right>
      <top style="hair">
        <color rgb="FF969696"/>
      </top>
      <bottom style="hair">
        <color rgb="FF969696"/>
      </bottom>
    </border>
    <border>
      <left style="hair"/>
      <right/>
      <top style="hair"/>
      <bottom style="hair"/>
    </border>
    <border>
      <left style="hair"/>
      <right style="thin"/>
      <top style="hair"/>
      <bottom style="hair"/>
    </border>
    <border>
      <left style="thin"/>
      <right style="hair"/>
      <top style="hair"/>
      <bottom style="thin"/>
    </border>
    <border>
      <left style="hair">
        <color rgb="FF969696"/>
      </left>
      <right style="hair">
        <color rgb="FF969696"/>
      </right>
      <top style="hair">
        <color rgb="FF969696"/>
      </top>
      <bottom style="thin"/>
    </border>
    <border>
      <left style="hair"/>
      <right/>
      <top style="hair"/>
      <bottom style="thin"/>
    </border>
    <border>
      <left style="thin"/>
      <right style="hair"/>
      <top style="thin"/>
      <bottom style="thin"/>
    </border>
    <border>
      <left style="hair"/>
      <right/>
      <top style="thin"/>
      <bottom style="thin"/>
    </border>
    <border>
      <left/>
      <right style="hair"/>
      <top style="thin"/>
      <bottom style="thin"/>
    </border>
    <border>
      <left style="thin"/>
      <right style="hair"/>
      <top style="thin"/>
      <bottom style="hair"/>
    </border>
    <border>
      <left style="hair"/>
      <right style="hair"/>
      <top style="thin"/>
      <bottom style="hair"/>
    </border>
    <border>
      <left style="hair"/>
      <right/>
      <top style="thin"/>
      <bottom style="hair"/>
    </border>
    <border>
      <left style="hair"/>
      <right style="thin"/>
      <top style="thin"/>
      <bottom style="hair"/>
    </border>
    <border>
      <left style="thin"/>
      <right style="hair"/>
      <top/>
      <bottom style="hair"/>
    </border>
    <border>
      <left style="hair"/>
      <right style="hair"/>
      <top/>
      <bottom style="hair"/>
    </border>
    <border>
      <left style="hair"/>
      <right/>
      <top/>
      <bottom style="hair"/>
    </border>
    <border>
      <left style="hair"/>
      <right style="thin"/>
      <top/>
      <bottom style="hair"/>
    </border>
    <border>
      <left style="hair"/>
      <right style="hair"/>
      <top style="hair"/>
      <bottom style="thin"/>
    </border>
    <border>
      <left style="hair"/>
      <right style="thin"/>
      <top style="hair"/>
      <bottom style="thin"/>
    </border>
    <border>
      <left style="hair">
        <color rgb="FF969696"/>
      </left>
      <right style="hair">
        <color rgb="FF969696"/>
      </right>
      <top style="thin"/>
      <bottom style="hair">
        <color rgb="FF969696"/>
      </bottom>
    </border>
    <border>
      <left style="hair"/>
      <right/>
      <top style="thin"/>
      <bottom/>
    </border>
    <border>
      <left style="thin"/>
      <right style="thin"/>
      <top style="thin"/>
      <bottom/>
    </border>
    <border>
      <left style="medium"/>
      <right style="medium"/>
      <top style="medium"/>
      <bottom style="medium"/>
    </border>
    <border>
      <left style="thin"/>
      <right style="hair">
        <color rgb="FF969696"/>
      </right>
      <top/>
      <bottom style="hair">
        <color rgb="FF969696"/>
      </bottom>
    </border>
    <border>
      <left style="hair"/>
      <right style="hair"/>
      <top style="thin"/>
      <bottom/>
    </border>
    <border>
      <left style="hair">
        <color indexed="8"/>
      </left>
      <right style="thin"/>
      <top style="thin"/>
      <bottom/>
    </border>
    <border>
      <left style="hair">
        <color indexed="8"/>
      </left>
      <right style="thin"/>
      <top/>
      <bottom style="thin"/>
    </border>
    <border>
      <left style="thin"/>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style="hair">
        <color indexed="8"/>
      </right>
      <top style="thin"/>
      <bottom style="hair"/>
    </border>
    <border>
      <left style="hair">
        <color indexed="8"/>
      </left>
      <right style="thin"/>
      <top style="thin"/>
      <bottom style="hair">
        <color indexed="8"/>
      </bottom>
    </border>
    <border>
      <left style="hair"/>
      <right style="hair"/>
      <top style="thin"/>
      <bottom style="thin"/>
    </border>
    <border>
      <left style="hair">
        <color indexed="8"/>
      </left>
      <right style="thin"/>
      <top style="thin"/>
      <bottom style="thin"/>
    </border>
    <border>
      <left style="hair">
        <color indexed="8"/>
      </left>
      <right style="thin"/>
      <top/>
      <bottom style="hair">
        <color indexed="8"/>
      </bottom>
    </border>
    <border>
      <left style="hair"/>
      <right style="hair"/>
      <top/>
      <bottom/>
    </border>
    <border>
      <left style="hair"/>
      <right/>
      <top/>
      <bottom/>
    </border>
    <border>
      <left style="thin"/>
      <right style="hair">
        <color indexed="8"/>
      </right>
      <top style="hair">
        <color indexed="8"/>
      </top>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hair"/>
    </border>
    <border>
      <left/>
      <right style="hair"/>
      <top style="hair"/>
      <bottom style="hair"/>
    </border>
    <border>
      <left style="hair"/>
      <right style="hair"/>
      <top style="hair"/>
      <bottom style="hair"/>
    </border>
    <border>
      <left/>
      <right/>
      <top style="double"/>
      <bottom/>
    </border>
    <border>
      <left style="thin"/>
      <right/>
      <top style="double"/>
      <bottom/>
    </border>
    <border>
      <left/>
      <right style="double"/>
      <top style="double"/>
      <bottom/>
    </border>
    <border>
      <left/>
      <right/>
      <top/>
      <bottom style="double"/>
    </border>
    <border>
      <left style="thin"/>
      <right style="thin"/>
      <top/>
      <bottom/>
    </border>
    <border>
      <left style="thin"/>
      <right style="thin"/>
      <top style="dotted"/>
      <bottom/>
    </border>
    <border>
      <left style="thin"/>
      <right style="thin"/>
      <top/>
      <bottom style="thin"/>
    </border>
    <border>
      <left/>
      <right style="hair"/>
      <top/>
      <bottom/>
    </border>
    <border>
      <left/>
      <right/>
      <top style="hair"/>
      <bottom style="thin"/>
    </border>
    <border>
      <left/>
      <right style="thin"/>
      <top style="hair"/>
      <bottom style="thin"/>
    </border>
    <border>
      <left style="thin"/>
      <right/>
      <top style="dotted"/>
      <bottom/>
    </border>
    <border>
      <left/>
      <right style="thin"/>
      <top style="dotted"/>
      <bottom/>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6" fillId="0" borderId="0">
      <alignment vertical="top"/>
      <protection/>
    </xf>
    <xf numFmtId="0" fontId="37" fillId="0" borderId="0">
      <alignment/>
      <protection/>
    </xf>
    <xf numFmtId="0" fontId="38" fillId="0" borderId="0">
      <alignment vertical="top"/>
      <protection/>
    </xf>
    <xf numFmtId="0" fontId="37" fillId="0" borderId="0">
      <alignment/>
      <protection/>
    </xf>
    <xf numFmtId="43" fontId="39" fillId="0" borderId="0" applyFont="0" applyFill="0" applyBorder="0" applyAlignment="0" applyProtection="0"/>
    <xf numFmtId="0" fontId="38" fillId="0" borderId="0">
      <alignment vertical="top"/>
      <protection/>
    </xf>
    <xf numFmtId="0" fontId="39" fillId="0" borderId="0">
      <alignment/>
      <protection/>
    </xf>
    <xf numFmtId="0" fontId="37" fillId="0" borderId="0">
      <alignment/>
      <protection/>
    </xf>
    <xf numFmtId="0" fontId="38" fillId="0" borderId="0">
      <alignment vertical="top"/>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43" fontId="37"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2" fontId="36" fillId="0" borderId="0" applyFill="0" applyBorder="0" applyAlignment="0" applyProtection="0"/>
    <xf numFmtId="0" fontId="40" fillId="0" borderId="0" applyNumberFormat="0" applyFill="0" applyBorder="0">
      <alignment/>
      <protection locked="0"/>
    </xf>
    <xf numFmtId="0" fontId="41" fillId="0" borderId="0" applyNumberForma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25" fillId="0" borderId="0">
      <alignment/>
      <protection/>
    </xf>
    <xf numFmtId="0" fontId="1" fillId="0" borderId="0">
      <alignment/>
      <protection/>
    </xf>
    <xf numFmtId="0" fontId="39" fillId="0" borderId="0">
      <alignment/>
      <protection/>
    </xf>
    <xf numFmtId="0" fontId="25" fillId="0" borderId="0">
      <alignment/>
      <protection/>
    </xf>
    <xf numFmtId="0" fontId="37"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5"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9" fontId="15" fillId="0" borderId="0" applyFont="0" applyFill="0" applyBorder="0" applyAlignment="0" applyProtection="0"/>
  </cellStyleXfs>
  <cellXfs count="398">
    <xf numFmtId="0" fontId="0" fillId="0" borderId="0" xfId="0"/>
    <xf numFmtId="0" fontId="2" fillId="0" borderId="0" xfId="20" applyFont="1" applyAlignment="1">
      <alignment vertical="center"/>
      <protection/>
    </xf>
    <xf numFmtId="0" fontId="3" fillId="0" borderId="0" xfId="20" applyFont="1" applyAlignment="1">
      <alignment vertical="center"/>
      <protection/>
    </xf>
    <xf numFmtId="0" fontId="1" fillId="0" borderId="0" xfId="21" applyFont="1" applyAlignment="1">
      <alignment vertical="center"/>
      <protection/>
    </xf>
    <xf numFmtId="0" fontId="4" fillId="0" borderId="0" xfId="20" applyFont="1" applyAlignment="1">
      <alignment vertical="center"/>
      <protection/>
    </xf>
    <xf numFmtId="0" fontId="1" fillId="0" borderId="0" xfId="22" applyFont="1" applyAlignment="1">
      <alignment vertical="center"/>
      <protection/>
    </xf>
    <xf numFmtId="0" fontId="1" fillId="0" borderId="0" xfId="20" applyAlignment="1">
      <alignment vertical="center"/>
      <protection/>
    </xf>
    <xf numFmtId="4" fontId="5" fillId="0" borderId="0" xfId="20" applyNumberFormat="1" applyFont="1" applyAlignment="1">
      <alignment horizontal="right" vertical="center"/>
      <protection/>
    </xf>
    <xf numFmtId="4" fontId="7" fillId="0" borderId="0" xfId="20" applyNumberFormat="1" applyFont="1" applyAlignment="1">
      <alignment horizontal="right" vertical="center"/>
      <protection/>
    </xf>
    <xf numFmtId="49" fontId="8" fillId="0" borderId="0" xfId="23" applyNumberFormat="1" applyFont="1" applyAlignment="1">
      <alignment vertical="center"/>
      <protection/>
    </xf>
    <xf numFmtId="4" fontId="3" fillId="0" borderId="0" xfId="20" applyNumberFormat="1" applyFont="1" applyAlignment="1">
      <alignment horizontal="right" vertical="center"/>
      <protection/>
    </xf>
    <xf numFmtId="0" fontId="10" fillId="0" borderId="0" xfId="20" applyFont="1" applyAlignment="1">
      <alignment vertical="center" wrapText="1"/>
      <protection/>
    </xf>
    <xf numFmtId="0" fontId="11" fillId="0" borderId="0" xfId="20" applyFont="1" applyAlignment="1">
      <alignment horizontal="left" vertical="center"/>
      <protection/>
    </xf>
    <xf numFmtId="0" fontId="12" fillId="2" borderId="1" xfId="20" applyFont="1" applyFill="1" applyBorder="1">
      <alignment/>
      <protection/>
    </xf>
    <xf numFmtId="0" fontId="3" fillId="2" borderId="2" xfId="20" applyFont="1" applyFill="1" applyBorder="1">
      <alignment/>
      <protection/>
    </xf>
    <xf numFmtId="0" fontId="3" fillId="2" borderId="3" xfId="20" applyFont="1" applyFill="1" applyBorder="1">
      <alignment/>
      <protection/>
    </xf>
    <xf numFmtId="0" fontId="3" fillId="0" borderId="4" xfId="20" applyFont="1" applyBorder="1" applyAlignment="1">
      <alignment vertical="center"/>
      <protection/>
    </xf>
    <xf numFmtId="0" fontId="12" fillId="0" borderId="0" xfId="20" applyFont="1" applyBorder="1" applyAlignment="1">
      <alignment vertical="center" wrapText="1"/>
      <protection/>
    </xf>
    <xf numFmtId="0" fontId="1" fillId="0" borderId="5" xfId="20" applyBorder="1" applyAlignment="1">
      <alignment vertical="center"/>
      <protection/>
    </xf>
    <xf numFmtId="0" fontId="1" fillId="0" borderId="6" xfId="20" applyBorder="1" applyAlignment="1">
      <alignment vertical="center"/>
      <protection/>
    </xf>
    <xf numFmtId="0" fontId="3" fillId="0" borderId="7" xfId="20" applyFont="1" applyBorder="1" applyAlignment="1">
      <alignment vertical="center"/>
      <protection/>
    </xf>
    <xf numFmtId="0" fontId="12" fillId="0" borderId="0" xfId="20" applyFont="1" applyBorder="1" applyAlignment="1">
      <alignment vertical="center"/>
      <protection/>
    </xf>
    <xf numFmtId="0" fontId="3" fillId="0" borderId="0" xfId="20" applyFont="1" applyBorder="1" applyAlignment="1">
      <alignment vertical="center"/>
      <protection/>
    </xf>
    <xf numFmtId="0" fontId="3" fillId="0" borderId="8" xfId="20" applyFont="1" applyBorder="1" applyAlignment="1">
      <alignment vertical="center"/>
      <protection/>
    </xf>
    <xf numFmtId="0" fontId="3" fillId="0" borderId="9" xfId="21" applyFont="1" applyBorder="1" applyAlignment="1">
      <alignment vertical="center"/>
      <protection/>
    </xf>
    <xf numFmtId="0" fontId="3" fillId="0" borderId="10" xfId="21" applyFont="1" applyFill="1" applyBorder="1" applyAlignment="1">
      <alignment horizontal="left" vertical="center"/>
      <protection/>
    </xf>
    <xf numFmtId="14" fontId="12" fillId="0" borderId="10" xfId="21" applyNumberFormat="1" applyFont="1" applyBorder="1" applyAlignment="1">
      <alignment vertical="center"/>
      <protection/>
    </xf>
    <xf numFmtId="0" fontId="3" fillId="0" borderId="10" xfId="21" applyFont="1" applyBorder="1" applyAlignment="1">
      <alignment horizontal="right" vertical="center"/>
      <protection/>
    </xf>
    <xf numFmtId="164" fontId="13" fillId="0" borderId="11" xfId="0" applyNumberFormat="1" applyFont="1" applyBorder="1" applyAlignment="1">
      <alignment horizontal="right" vertical="center"/>
    </xf>
    <xf numFmtId="164" fontId="11" fillId="0" borderId="0" xfId="21" applyNumberFormat="1" applyFont="1" applyAlignment="1">
      <alignment vertical="center"/>
      <protection/>
    </xf>
    <xf numFmtId="0" fontId="14" fillId="0" borderId="0" xfId="20" applyFont="1" applyAlignment="1">
      <alignment vertical="top" wrapText="1"/>
      <protection/>
    </xf>
    <xf numFmtId="0" fontId="12" fillId="2" borderId="10" xfId="20" applyFont="1" applyFill="1" applyBorder="1">
      <alignment/>
      <protection/>
    </xf>
    <xf numFmtId="0" fontId="3" fillId="2" borderId="10" xfId="20" applyFont="1" applyFill="1" applyBorder="1">
      <alignment/>
      <protection/>
    </xf>
    <xf numFmtId="0" fontId="3" fillId="0" borderId="1" xfId="20" applyFont="1" applyBorder="1" applyAlignment="1">
      <alignment horizontal="center" vertical="center" wrapText="1"/>
      <protection/>
    </xf>
    <xf numFmtId="0" fontId="3" fillId="0" borderId="2" xfId="20" applyFont="1" applyBorder="1" applyAlignment="1">
      <alignment horizontal="left" vertical="center"/>
      <protection/>
    </xf>
    <xf numFmtId="0" fontId="3" fillId="0" borderId="2" xfId="20" applyFont="1" applyBorder="1" applyAlignment="1">
      <alignment horizontal="right" vertical="center" wrapText="1"/>
      <protection/>
    </xf>
    <xf numFmtId="0" fontId="3" fillId="0" borderId="2" xfId="20" applyFont="1" applyBorder="1" applyAlignment="1">
      <alignment horizontal="right" vertical="center"/>
      <protection/>
    </xf>
    <xf numFmtId="0" fontId="12" fillId="0" borderId="3" xfId="20" applyFont="1" applyBorder="1" applyAlignment="1">
      <alignment horizontal="right" vertical="center" wrapText="1"/>
      <protection/>
    </xf>
    <xf numFmtId="0" fontId="3" fillId="0" borderId="12" xfId="24" applyFont="1" applyBorder="1" applyAlignment="1">
      <alignment horizontal="left" vertical="center"/>
      <protection/>
    </xf>
    <xf numFmtId="49" fontId="15" fillId="0" borderId="13" xfId="0" applyNumberFormat="1" applyFont="1" applyBorder="1" applyAlignment="1">
      <alignment horizontal="left" vertical="center"/>
    </xf>
    <xf numFmtId="8" fontId="3" fillId="0" borderId="13" xfId="25" applyNumberFormat="1" applyFont="1" applyFill="1" applyBorder="1" applyAlignment="1">
      <alignment horizontal="right" vertical="center"/>
    </xf>
    <xf numFmtId="8" fontId="15" fillId="0" borderId="14" xfId="0" applyNumberFormat="1" applyFont="1" applyBorder="1" applyAlignment="1">
      <alignment horizontal="right" vertical="center"/>
    </xf>
    <xf numFmtId="8" fontId="12" fillId="0" borderId="15" xfId="20" applyNumberFormat="1" applyFont="1" applyBorder="1" applyAlignment="1">
      <alignment horizontal="right" vertical="center"/>
      <protection/>
    </xf>
    <xf numFmtId="165" fontId="3" fillId="0" borderId="0" xfId="20" applyNumberFormat="1" applyFont="1" applyAlignment="1">
      <alignment horizontal="right" vertical="center"/>
      <protection/>
    </xf>
    <xf numFmtId="0" fontId="3" fillId="0" borderId="16" xfId="24" applyFont="1" applyBorder="1" applyAlignment="1">
      <alignment horizontal="left" vertical="center"/>
      <protection/>
    </xf>
    <xf numFmtId="49" fontId="3" fillId="0" borderId="17" xfId="0" applyNumberFormat="1" applyFont="1" applyBorder="1" applyAlignment="1">
      <alignment horizontal="left" vertical="center"/>
    </xf>
    <xf numFmtId="8" fontId="3" fillId="0" borderId="17" xfId="25" applyNumberFormat="1" applyFont="1" applyFill="1" applyBorder="1" applyAlignment="1">
      <alignment horizontal="right" vertical="center"/>
    </xf>
    <xf numFmtId="49" fontId="15" fillId="0" borderId="17" xfId="0" applyNumberFormat="1" applyFont="1" applyBorder="1" applyAlignment="1">
      <alignment horizontal="left" vertical="center"/>
    </xf>
    <xf numFmtId="0" fontId="3" fillId="0" borderId="18" xfId="24" applyFont="1" applyBorder="1" applyAlignment="1">
      <alignment horizontal="left" vertical="center"/>
      <protection/>
    </xf>
    <xf numFmtId="49" fontId="15" fillId="0" borderId="19" xfId="0" applyNumberFormat="1" applyFont="1" applyBorder="1" applyAlignment="1">
      <alignment horizontal="left" vertical="center"/>
    </xf>
    <xf numFmtId="8" fontId="3" fillId="0" borderId="19" xfId="25" applyNumberFormat="1" applyFont="1" applyFill="1" applyBorder="1" applyAlignment="1">
      <alignment horizontal="right" vertical="center"/>
    </xf>
    <xf numFmtId="8" fontId="15" fillId="0" borderId="0" xfId="0" applyNumberFormat="1" applyFont="1" applyBorder="1" applyAlignment="1">
      <alignment horizontal="right" vertical="center"/>
    </xf>
    <xf numFmtId="8" fontId="12" fillId="0" borderId="20" xfId="20" applyNumberFormat="1" applyFont="1" applyBorder="1" applyAlignment="1">
      <alignment horizontal="right" vertical="center"/>
      <protection/>
    </xf>
    <xf numFmtId="0" fontId="3" fillId="0" borderId="0" xfId="24" applyFont="1" applyBorder="1" applyAlignment="1">
      <alignment horizontal="left" vertical="center"/>
      <protection/>
    </xf>
    <xf numFmtId="49" fontId="15" fillId="0" borderId="0" xfId="0" applyNumberFormat="1" applyFont="1" applyBorder="1" applyAlignment="1">
      <alignment horizontal="left" vertical="center"/>
    </xf>
    <xf numFmtId="8" fontId="3" fillId="0" borderId="0" xfId="25" applyNumberFormat="1" applyFont="1" applyFill="1" applyBorder="1" applyAlignment="1">
      <alignment horizontal="right" vertical="center"/>
    </xf>
    <xf numFmtId="8" fontId="12" fillId="0" borderId="21" xfId="20" applyNumberFormat="1" applyFont="1" applyBorder="1" applyAlignment="1">
      <alignment horizontal="right" vertical="center"/>
      <protection/>
    </xf>
    <xf numFmtId="0" fontId="12" fillId="0" borderId="22" xfId="26" applyFont="1" applyBorder="1" applyAlignment="1">
      <alignment horizontal="center" vertical="center"/>
      <protection/>
    </xf>
    <xf numFmtId="0" fontId="12" fillId="0" borderId="23" xfId="26" applyFont="1" applyBorder="1" applyAlignment="1">
      <alignment vertical="center"/>
      <protection/>
    </xf>
    <xf numFmtId="164" fontId="12" fillId="0" borderId="24" xfId="26" applyNumberFormat="1" applyFont="1" applyBorder="1" applyAlignment="1">
      <alignment horizontal="right" vertical="center"/>
      <protection/>
    </xf>
    <xf numFmtId="165" fontId="16" fillId="0" borderId="0" xfId="20" applyNumberFormat="1" applyFont="1" applyAlignment="1">
      <alignment horizontal="right" vertical="center"/>
      <protection/>
    </xf>
    <xf numFmtId="0" fontId="10" fillId="0" borderId="0" xfId="20" applyFont="1" applyAlignment="1">
      <alignment vertical="center"/>
      <protection/>
    </xf>
    <xf numFmtId="4" fontId="16" fillId="0" borderId="0" xfId="20" applyNumberFormat="1" applyFont="1" applyAlignment="1">
      <alignment horizontal="right" vertical="center"/>
      <protection/>
    </xf>
    <xf numFmtId="0" fontId="14" fillId="0" borderId="0" xfId="20" applyFont="1" applyAlignment="1">
      <alignment vertical="center"/>
      <protection/>
    </xf>
    <xf numFmtId="0" fontId="3" fillId="0" borderId="4" xfId="20" applyFont="1" applyBorder="1" applyAlignment="1">
      <alignment horizontal="center" vertical="center" wrapText="1"/>
      <protection/>
    </xf>
    <xf numFmtId="0" fontId="3" fillId="0" borderId="5" xfId="20" applyFont="1" applyBorder="1" applyAlignment="1">
      <alignment horizontal="left" vertical="center"/>
      <protection/>
    </xf>
    <xf numFmtId="0" fontId="3" fillId="0" borderId="5" xfId="20" applyFont="1" applyBorder="1" applyAlignment="1">
      <alignment horizontal="right" vertical="center" wrapText="1"/>
      <protection/>
    </xf>
    <xf numFmtId="0" fontId="3" fillId="0" borderId="5" xfId="20" applyFont="1" applyBorder="1" applyAlignment="1">
      <alignment horizontal="right" vertical="center"/>
      <protection/>
    </xf>
    <xf numFmtId="0" fontId="3" fillId="0" borderId="6" xfId="20" applyFont="1" applyBorder="1" applyAlignment="1">
      <alignment horizontal="right" vertical="center" wrapText="1"/>
      <protection/>
    </xf>
    <xf numFmtId="0" fontId="4" fillId="0" borderId="12" xfId="24" applyFont="1" applyBorder="1" applyAlignment="1">
      <alignment horizontal="left" vertical="center"/>
      <protection/>
    </xf>
    <xf numFmtId="49" fontId="13" fillId="0" borderId="13" xfId="0" applyNumberFormat="1" applyFont="1" applyBorder="1" applyAlignment="1">
      <alignment horizontal="left" vertical="center"/>
    </xf>
    <xf numFmtId="164" fontId="13" fillId="0" borderId="13" xfId="0" applyNumberFormat="1" applyFont="1" applyBorder="1" applyAlignment="1">
      <alignment horizontal="right" vertical="center"/>
    </xf>
    <xf numFmtId="164" fontId="13" fillId="0" borderId="5" xfId="0" applyNumberFormat="1" applyFont="1" applyBorder="1" applyAlignment="1">
      <alignment horizontal="right" vertical="center"/>
    </xf>
    <xf numFmtId="164" fontId="17" fillId="0" borderId="6" xfId="20" applyNumberFormat="1" applyFont="1" applyBorder="1" applyAlignment="1">
      <alignment horizontal="right" vertical="center"/>
      <protection/>
    </xf>
    <xf numFmtId="165" fontId="4" fillId="0" borderId="0" xfId="20" applyNumberFormat="1" applyFont="1" applyAlignment="1">
      <alignment horizontal="right" vertical="center"/>
      <protection/>
    </xf>
    <xf numFmtId="0" fontId="4" fillId="0" borderId="18" xfId="24" applyFont="1" applyBorder="1" applyAlignment="1">
      <alignment horizontal="left" vertical="center"/>
      <protection/>
    </xf>
    <xf numFmtId="49" fontId="13" fillId="0" borderId="19" xfId="0" applyNumberFormat="1" applyFont="1" applyBorder="1" applyAlignment="1">
      <alignment horizontal="left" vertical="center"/>
    </xf>
    <xf numFmtId="164" fontId="13" fillId="0" borderId="19" xfId="0" applyNumberFormat="1" applyFont="1" applyBorder="1" applyAlignment="1">
      <alignment horizontal="right" vertical="center"/>
    </xf>
    <xf numFmtId="164" fontId="13" fillId="0" borderId="0" xfId="0" applyNumberFormat="1" applyFont="1" applyBorder="1" applyAlignment="1">
      <alignment horizontal="right" vertical="center"/>
    </xf>
    <xf numFmtId="164" fontId="17" fillId="0" borderId="8" xfId="20" applyNumberFormat="1" applyFont="1" applyBorder="1" applyAlignment="1">
      <alignment horizontal="right" vertical="center"/>
      <protection/>
    </xf>
    <xf numFmtId="0" fontId="17" fillId="0" borderId="22" xfId="26" applyFont="1" applyBorder="1" applyAlignment="1">
      <alignment horizontal="center" vertical="center"/>
      <protection/>
    </xf>
    <xf numFmtId="0" fontId="17" fillId="0" borderId="23" xfId="26" applyFont="1" applyBorder="1" applyAlignment="1">
      <alignment vertical="center"/>
      <protection/>
    </xf>
    <xf numFmtId="164" fontId="17" fillId="0" borderId="24" xfId="26" applyNumberFormat="1" applyFont="1" applyBorder="1" applyAlignment="1">
      <alignment vertical="center"/>
      <protection/>
    </xf>
    <xf numFmtId="165" fontId="18" fillId="0" borderId="0" xfId="20" applyNumberFormat="1" applyFont="1" applyAlignment="1">
      <alignment horizontal="right" vertical="center"/>
      <protection/>
    </xf>
    <xf numFmtId="0" fontId="19" fillId="0" borderId="7" xfId="0" applyFont="1" applyBorder="1" applyAlignment="1">
      <alignment vertical="center"/>
    </xf>
    <xf numFmtId="0" fontId="4" fillId="0" borderId="8" xfId="20" applyFont="1" applyBorder="1" applyAlignment="1">
      <alignment vertical="center"/>
      <protection/>
    </xf>
    <xf numFmtId="0" fontId="19" fillId="0" borderId="9" xfId="0" applyFont="1" applyBorder="1" applyAlignment="1">
      <alignment vertical="center"/>
    </xf>
    <xf numFmtId="0" fontId="4" fillId="0" borderId="10" xfId="20" applyFont="1" applyBorder="1" applyAlignment="1">
      <alignment vertical="center"/>
      <protection/>
    </xf>
    <xf numFmtId="0" fontId="4" fillId="0" borderId="11" xfId="20" applyFont="1" applyBorder="1" applyAlignment="1">
      <alignment vertical="center"/>
      <protection/>
    </xf>
    <xf numFmtId="0" fontId="20" fillId="0" borderId="1" xfId="0" applyFont="1" applyBorder="1" applyAlignment="1">
      <alignment vertical="center"/>
    </xf>
    <xf numFmtId="0" fontId="4" fillId="0" borderId="2" xfId="20" applyFont="1" applyBorder="1" applyAlignment="1">
      <alignment vertical="center"/>
      <protection/>
    </xf>
    <xf numFmtId="0" fontId="4" fillId="0" borderId="3" xfId="20" applyFont="1" applyBorder="1" applyAlignment="1">
      <alignment vertical="center"/>
      <protection/>
    </xf>
    <xf numFmtId="0" fontId="3" fillId="0" borderId="4" xfId="22" applyFont="1" applyBorder="1" applyAlignment="1">
      <alignment vertical="center"/>
      <protection/>
    </xf>
    <xf numFmtId="14" fontId="11" fillId="0" borderId="6" xfId="22" applyNumberFormat="1" applyFont="1" applyBorder="1" applyAlignment="1">
      <alignment horizontal="left" vertical="center"/>
      <protection/>
    </xf>
    <xf numFmtId="0" fontId="3" fillId="0" borderId="5" xfId="22" applyFont="1" applyBorder="1" applyAlignment="1">
      <alignment vertical="center"/>
      <protection/>
    </xf>
    <xf numFmtId="0" fontId="3" fillId="0" borderId="5" xfId="22" applyFont="1" applyBorder="1" applyAlignment="1">
      <alignment horizontal="right" vertical="center"/>
      <protection/>
    </xf>
    <xf numFmtId="14" fontId="12" fillId="0" borderId="6" xfId="22" applyNumberFormat="1" applyFont="1" applyBorder="1" applyAlignment="1" applyProtection="1">
      <alignment vertical="center"/>
      <protection locked="0"/>
    </xf>
    <xf numFmtId="14" fontId="12" fillId="0" borderId="0" xfId="22" applyNumberFormat="1" applyFont="1" applyAlignment="1" applyProtection="1">
      <alignment vertical="center"/>
      <protection locked="0"/>
    </xf>
    <xf numFmtId="0" fontId="3" fillId="0" borderId="7" xfId="22" applyFont="1" applyBorder="1" applyAlignment="1">
      <alignment vertical="center"/>
      <protection/>
    </xf>
    <xf numFmtId="0" fontId="1" fillId="0" borderId="8" xfId="22" applyFont="1" applyBorder="1" applyAlignment="1">
      <alignment vertical="center"/>
      <protection/>
    </xf>
    <xf numFmtId="0" fontId="3" fillId="0" borderId="0" xfId="22" applyFont="1" applyAlignment="1">
      <alignment vertical="center"/>
      <protection/>
    </xf>
    <xf numFmtId="0" fontId="3" fillId="0" borderId="0" xfId="22" applyFont="1" applyAlignment="1">
      <alignment horizontal="right" vertical="center"/>
      <protection/>
    </xf>
    <xf numFmtId="14" fontId="12" fillId="0" borderId="8" xfId="22" applyNumberFormat="1" applyFont="1" applyBorder="1" applyAlignment="1" applyProtection="1">
      <alignment vertical="center"/>
      <protection locked="0"/>
    </xf>
    <xf numFmtId="0" fontId="11" fillId="0" borderId="0" xfId="22" applyFont="1" applyAlignment="1">
      <alignment horizontal="left" vertical="center"/>
      <protection/>
    </xf>
    <xf numFmtId="0" fontId="9" fillId="0" borderId="0" xfId="20" applyFont="1" applyAlignment="1">
      <alignment vertical="center"/>
      <protection/>
    </xf>
    <xf numFmtId="0" fontId="9" fillId="0" borderId="0" xfId="20" applyFont="1" applyAlignment="1">
      <alignment horizontal="left" vertical="center"/>
      <protection/>
    </xf>
    <xf numFmtId="0" fontId="9" fillId="0" borderId="0" xfId="20" applyFont="1" applyAlignment="1">
      <alignment horizontal="right" vertical="center"/>
      <protection/>
    </xf>
    <xf numFmtId="49" fontId="9" fillId="0" borderId="0" xfId="23" applyNumberFormat="1" applyFont="1" applyAlignment="1">
      <alignment horizontal="center" vertical="center"/>
      <protection/>
    </xf>
    <xf numFmtId="0" fontId="9" fillId="0" borderId="0" xfId="20" applyFont="1" applyAlignment="1">
      <alignment horizontal="center" vertical="center"/>
      <protection/>
    </xf>
    <xf numFmtId="0" fontId="12" fillId="2" borderId="0" xfId="20" applyFont="1" applyFill="1" applyAlignment="1">
      <alignment vertical="center"/>
      <protection/>
    </xf>
    <xf numFmtId="0" fontId="1" fillId="2" borderId="0" xfId="20" applyFill="1" applyAlignment="1">
      <alignment vertical="center"/>
      <protection/>
    </xf>
    <xf numFmtId="49" fontId="11" fillId="0" borderId="0" xfId="20" applyNumberFormat="1" applyFont="1" applyAlignment="1">
      <alignment horizontal="center" vertical="center"/>
      <protection/>
    </xf>
    <xf numFmtId="0" fontId="12" fillId="2" borderId="10" xfId="20" applyFont="1" applyFill="1" applyBorder="1" applyAlignment="1">
      <alignment vertical="center"/>
      <protection/>
    </xf>
    <xf numFmtId="0" fontId="1" fillId="2" borderId="10" xfId="20" applyFill="1" applyBorder="1" applyAlignment="1">
      <alignment vertical="center"/>
      <protection/>
    </xf>
    <xf numFmtId="0" fontId="14" fillId="0" borderId="0" xfId="20" applyFont="1" applyAlignment="1">
      <alignment vertical="center" wrapText="1"/>
      <protection/>
    </xf>
    <xf numFmtId="0" fontId="3" fillId="0" borderId="25" xfId="20" applyFont="1" applyBorder="1" applyAlignment="1">
      <alignment horizontal="center" vertical="center" wrapText="1"/>
      <protection/>
    </xf>
    <xf numFmtId="0" fontId="3" fillId="0" borderId="1" xfId="20" applyFont="1" applyBorder="1" applyAlignment="1">
      <alignment horizontal="center" vertical="center"/>
      <protection/>
    </xf>
    <xf numFmtId="0" fontId="3" fillId="0" borderId="1" xfId="20" applyFont="1" applyBorder="1" applyAlignment="1">
      <alignment vertical="center"/>
      <protection/>
    </xf>
    <xf numFmtId="0" fontId="15" fillId="0" borderId="26" xfId="27" applyFont="1" applyFill="1" applyBorder="1" applyAlignment="1">
      <alignment horizontal="left" vertical="center" wrapText="1"/>
      <protection/>
    </xf>
    <xf numFmtId="49" fontId="22" fillId="0" borderId="27" xfId="0" applyNumberFormat="1" applyFont="1" applyBorder="1" applyAlignment="1" applyProtection="1">
      <alignment horizontal="left" vertical="center" wrapText="1"/>
      <protection locked="0"/>
    </xf>
    <xf numFmtId="0" fontId="22" fillId="0" borderId="27" xfId="0" applyFont="1" applyBorder="1" applyAlignment="1" applyProtection="1">
      <alignment horizontal="left" vertical="center" wrapText="1"/>
      <protection locked="0"/>
    </xf>
    <xf numFmtId="0" fontId="22" fillId="0" borderId="27" xfId="0" applyFont="1" applyBorder="1" applyAlignment="1" applyProtection="1">
      <alignment horizontal="center" vertical="center" wrapText="1"/>
      <protection locked="0"/>
    </xf>
    <xf numFmtId="166" fontId="22" fillId="0" borderId="27" xfId="0" applyNumberFormat="1" applyFont="1" applyBorder="1" applyAlignment="1">
      <alignment vertical="center"/>
    </xf>
    <xf numFmtId="4" fontId="3" fillId="0" borderId="28" xfId="28" applyNumberFormat="1" applyFont="1" applyFill="1" applyBorder="1" applyAlignment="1">
      <alignment horizontal="center" vertical="center"/>
      <protection/>
    </xf>
    <xf numFmtId="164" fontId="3" fillId="0" borderId="29" xfId="20" applyNumberFormat="1" applyFont="1" applyFill="1" applyBorder="1" applyAlignment="1">
      <alignment horizontal="center" vertical="center" wrapText="1"/>
      <protection/>
    </xf>
    <xf numFmtId="0" fontId="3" fillId="0" borderId="0" xfId="20" applyFont="1" applyFill="1" applyAlignment="1">
      <alignment vertical="center"/>
      <protection/>
    </xf>
    <xf numFmtId="0" fontId="1" fillId="0" borderId="0" xfId="20" applyBorder="1" applyAlignment="1">
      <alignment vertical="center"/>
      <protection/>
    </xf>
    <xf numFmtId="0" fontId="23" fillId="0" borderId="0" xfId="20" applyFont="1" applyBorder="1" applyAlignment="1">
      <alignment vertical="center"/>
      <protection/>
    </xf>
    <xf numFmtId="9" fontId="23" fillId="0" borderId="0" xfId="20" applyNumberFormat="1" applyFont="1" applyBorder="1" applyAlignment="1">
      <alignment vertical="center"/>
      <protection/>
    </xf>
    <xf numFmtId="0" fontId="15" fillId="0" borderId="26" xfId="27" applyFont="1" applyFill="1" applyBorder="1" applyAlignment="1">
      <alignment horizontal="center" vertical="center" wrapText="1"/>
      <protection/>
    </xf>
    <xf numFmtId="43" fontId="1" fillId="0" borderId="0" xfId="25" applyFont="1" applyAlignment="1">
      <alignment vertical="center"/>
    </xf>
    <xf numFmtId="43" fontId="1" fillId="0" borderId="0" xfId="25" applyFont="1" applyBorder="1" applyAlignment="1">
      <alignment vertical="center"/>
    </xf>
    <xf numFmtId="9" fontId="1" fillId="0" borderId="0" xfId="20" applyNumberFormat="1" applyAlignment="1">
      <alignment vertical="center"/>
      <protection/>
    </xf>
    <xf numFmtId="0" fontId="15" fillId="0" borderId="30" xfId="27" applyFont="1" applyFill="1" applyBorder="1" applyAlignment="1">
      <alignment horizontal="center" vertical="center" wrapText="1"/>
      <protection/>
    </xf>
    <xf numFmtId="49" fontId="22" fillId="0" borderId="31" xfId="0" applyNumberFormat="1"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31" xfId="0" applyFont="1" applyBorder="1" applyAlignment="1" applyProtection="1">
      <alignment horizontal="center" vertical="center" wrapText="1"/>
      <protection locked="0"/>
    </xf>
    <xf numFmtId="166" fontId="22" fillId="0" borderId="31" xfId="0" applyNumberFormat="1" applyFont="1" applyBorder="1" applyAlignment="1">
      <alignment vertical="center"/>
    </xf>
    <xf numFmtId="4" fontId="3" fillId="0" borderId="32" xfId="28" applyNumberFormat="1" applyFont="1" applyFill="1" applyBorder="1" applyAlignment="1">
      <alignment horizontal="center" vertical="center"/>
      <protection/>
    </xf>
    <xf numFmtId="0" fontId="15" fillId="0" borderId="33" xfId="27" applyFont="1" applyFill="1" applyBorder="1" applyAlignment="1">
      <alignment horizontal="left" vertical="center" wrapText="1"/>
      <protection/>
    </xf>
    <xf numFmtId="0" fontId="11" fillId="0" borderId="2" xfId="26" applyFont="1" applyBorder="1" applyAlignment="1">
      <alignment vertical="center"/>
      <protection/>
    </xf>
    <xf numFmtId="0" fontId="3" fillId="0" borderId="34" xfId="27" applyFont="1" applyFill="1" applyBorder="1" applyAlignment="1">
      <alignment horizontal="left" vertical="center"/>
      <protection/>
    </xf>
    <xf numFmtId="0" fontId="15" fillId="0" borderId="2" xfId="27" applyFont="1" applyFill="1" applyBorder="1" applyAlignment="1">
      <alignment horizontal="center" vertical="center" wrapText="1"/>
      <protection/>
    </xf>
    <xf numFmtId="2" fontId="15" fillId="0" borderId="35" xfId="27" applyNumberFormat="1" applyFont="1" applyFill="1" applyBorder="1" applyAlignment="1">
      <alignment horizontal="center" vertical="center"/>
      <protection/>
    </xf>
    <xf numFmtId="0" fontId="11" fillId="0" borderId="0" xfId="26" applyFont="1" applyAlignment="1">
      <alignment horizontal="center" vertical="center"/>
      <protection/>
    </xf>
    <xf numFmtId="0" fontId="11" fillId="0" borderId="0" xfId="26" applyFont="1" applyAlignment="1">
      <alignment vertical="center"/>
      <protection/>
    </xf>
    <xf numFmtId="3" fontId="11" fillId="0" borderId="0" xfId="26" applyNumberFormat="1" applyFont="1" applyAlignment="1">
      <alignment horizontal="center" vertical="center"/>
      <protection/>
    </xf>
    <xf numFmtId="166" fontId="11" fillId="0" borderId="0" xfId="26" applyNumberFormat="1" applyFont="1" applyAlignment="1">
      <alignment vertical="center"/>
      <protection/>
    </xf>
    <xf numFmtId="164" fontId="11" fillId="0" borderId="0" xfId="26" applyNumberFormat="1" applyFont="1" applyAlignment="1">
      <alignment horizontal="right" vertical="center"/>
      <protection/>
    </xf>
    <xf numFmtId="0" fontId="14" fillId="0" borderId="1" xfId="20" applyFont="1" applyBorder="1" applyAlignment="1">
      <alignment horizontal="left" vertical="center" wrapText="1"/>
      <protection/>
    </xf>
    <xf numFmtId="0" fontId="14" fillId="0" borderId="2" xfId="20" applyFont="1" applyBorder="1" applyAlignment="1">
      <alignment horizontal="left" vertical="center" wrapText="1"/>
      <protection/>
    </xf>
    <xf numFmtId="0" fontId="14" fillId="0" borderId="3" xfId="20" applyFont="1" applyBorder="1" applyAlignment="1">
      <alignment horizontal="left" vertical="center" wrapText="1"/>
      <protection/>
    </xf>
    <xf numFmtId="0" fontId="1" fillId="0" borderId="1" xfId="20" applyBorder="1" applyAlignment="1">
      <alignment vertical="center"/>
      <protection/>
    </xf>
    <xf numFmtId="49" fontId="14" fillId="0" borderId="2" xfId="20" applyNumberFormat="1" applyFont="1" applyBorder="1" applyAlignment="1">
      <alignment horizontal="center" vertical="center" wrapText="1"/>
      <protection/>
    </xf>
    <xf numFmtId="49" fontId="14" fillId="0" borderId="1" xfId="20" applyNumberFormat="1" applyFont="1" applyBorder="1" applyAlignment="1">
      <alignment horizontal="center" vertical="center" wrapText="1"/>
      <protection/>
    </xf>
    <xf numFmtId="49" fontId="14" fillId="0" borderId="3" xfId="20" applyNumberFormat="1" applyFont="1" applyBorder="1" applyAlignment="1">
      <alignment horizontal="center" vertical="center" wrapText="1"/>
      <protection/>
    </xf>
    <xf numFmtId="167" fontId="3" fillId="0" borderId="4" xfId="20" applyNumberFormat="1" applyFont="1" applyBorder="1" applyAlignment="1">
      <alignment horizontal="left"/>
      <protection/>
    </xf>
    <xf numFmtId="167" fontId="3" fillId="0" borderId="5" xfId="20" applyNumberFormat="1" applyFont="1" applyBorder="1" applyAlignment="1">
      <alignment horizontal="left"/>
      <protection/>
    </xf>
    <xf numFmtId="167" fontId="3" fillId="0" borderId="6" xfId="20" applyNumberFormat="1" applyFont="1" applyBorder="1" applyAlignment="1">
      <alignment horizontal="left"/>
      <protection/>
    </xf>
    <xf numFmtId="0" fontId="3" fillId="0" borderId="7" xfId="20" applyFont="1" applyBorder="1">
      <alignment/>
      <protection/>
    </xf>
    <xf numFmtId="0" fontId="17" fillId="0" borderId="0" xfId="20" applyFont="1" applyAlignment="1">
      <alignment vertical="center"/>
      <protection/>
    </xf>
    <xf numFmtId="0" fontId="4" fillId="0" borderId="14" xfId="20" applyFont="1" applyBorder="1">
      <alignment/>
      <protection/>
    </xf>
    <xf numFmtId="167" fontId="3" fillId="0" borderId="14" xfId="20" applyNumberFormat="1" applyFont="1" applyBorder="1">
      <alignment/>
      <protection/>
    </xf>
    <xf numFmtId="167" fontId="3" fillId="0" borderId="0" xfId="20" applyNumberFormat="1" applyFont="1" applyBorder="1">
      <alignment/>
      <protection/>
    </xf>
    <xf numFmtId="0" fontId="10" fillId="0" borderId="7" xfId="20" applyFont="1" applyBorder="1">
      <alignment/>
      <protection/>
    </xf>
    <xf numFmtId="0" fontId="24" fillId="0" borderId="0" xfId="29" applyFont="1" applyAlignment="1">
      <alignment vertical="center"/>
      <protection/>
    </xf>
    <xf numFmtId="0" fontId="17" fillId="0" borderId="14" xfId="20" applyFont="1" applyBorder="1">
      <alignment/>
      <protection/>
    </xf>
    <xf numFmtId="0" fontId="1" fillId="0" borderId="14" xfId="20" applyBorder="1" applyAlignment="1">
      <alignment vertical="center"/>
      <protection/>
    </xf>
    <xf numFmtId="14" fontId="3" fillId="0" borderId="14" xfId="20" applyNumberFormat="1" applyFont="1" applyBorder="1">
      <alignment/>
      <protection/>
    </xf>
    <xf numFmtId="0" fontId="4" fillId="0" borderId="9" xfId="20" applyFont="1" applyBorder="1" applyAlignment="1">
      <alignment vertical="center"/>
      <protection/>
    </xf>
    <xf numFmtId="0" fontId="1" fillId="0" borderId="10" xfId="20" applyBorder="1" applyAlignment="1">
      <alignment vertical="center"/>
      <protection/>
    </xf>
    <xf numFmtId="0" fontId="4" fillId="0" borderId="10" xfId="20" applyFont="1" applyBorder="1" applyAlignment="1">
      <alignment horizontal="center" vertical="center"/>
      <protection/>
    </xf>
    <xf numFmtId="0" fontId="9" fillId="0" borderId="0" xfId="20" applyFont="1" applyFill="1" applyAlignment="1">
      <alignment horizontal="left" vertical="center"/>
      <protection/>
    </xf>
    <xf numFmtId="0" fontId="15" fillId="0" borderId="36" xfId="27" applyFont="1" applyFill="1" applyBorder="1" applyAlignment="1">
      <alignment horizontal="center" vertical="center" wrapText="1"/>
      <protection/>
    </xf>
    <xf numFmtId="49" fontId="3" fillId="0" borderId="37" xfId="27" applyNumberFormat="1" applyFont="1" applyFill="1" applyBorder="1" applyAlignment="1">
      <alignment horizontal="left" vertical="center" wrapText="1"/>
      <protection/>
    </xf>
    <xf numFmtId="0" fontId="3" fillId="0" borderId="37" xfId="27" applyFont="1" applyFill="1" applyBorder="1" applyAlignment="1">
      <alignment horizontal="left" vertical="center" wrapText="1"/>
      <protection/>
    </xf>
    <xf numFmtId="0" fontId="3" fillId="0" borderId="37" xfId="27" applyFont="1" applyFill="1" applyBorder="1" applyAlignment="1">
      <alignment horizontal="center" vertical="center" wrapText="1"/>
      <protection/>
    </xf>
    <xf numFmtId="2" fontId="3" fillId="0" borderId="37" xfId="27" applyNumberFormat="1" applyFont="1" applyFill="1" applyBorder="1" applyAlignment="1">
      <alignment horizontal="center" vertical="center"/>
      <protection/>
    </xf>
    <xf numFmtId="4" fontId="3" fillId="0" borderId="38" xfId="28" applyNumberFormat="1" applyFont="1" applyFill="1" applyBorder="1" applyAlignment="1">
      <alignment horizontal="center" vertical="center"/>
      <protection/>
    </xf>
    <xf numFmtId="164" fontId="3" fillId="0" borderId="39" xfId="25" applyNumberFormat="1" applyFont="1" applyFill="1" applyBorder="1" applyAlignment="1">
      <alignment horizontal="center" vertical="center" wrapText="1"/>
    </xf>
    <xf numFmtId="0" fontId="3" fillId="0" borderId="0" xfId="20" applyFont="1" applyFill="1" applyBorder="1" applyAlignment="1">
      <alignment vertical="center"/>
      <protection/>
    </xf>
    <xf numFmtId="0" fontId="15" fillId="0" borderId="40" xfId="27" applyFont="1" applyFill="1" applyBorder="1" applyAlignment="1">
      <alignment horizontal="center" vertical="center" wrapText="1"/>
      <protection/>
    </xf>
    <xf numFmtId="49" fontId="3" fillId="0" borderId="41" xfId="27" applyNumberFormat="1" applyFont="1" applyFill="1" applyBorder="1" applyAlignment="1">
      <alignment horizontal="left" vertical="center" wrapText="1"/>
      <protection/>
    </xf>
    <xf numFmtId="0" fontId="25" fillId="0" borderId="0" xfId="30" applyFont="1" applyFill="1" applyBorder="1" applyAlignment="1">
      <alignment horizontal="left" wrapText="1"/>
      <protection/>
    </xf>
    <xf numFmtId="0" fontId="3" fillId="0" borderId="41" xfId="27" applyFont="1" applyFill="1" applyBorder="1" applyAlignment="1">
      <alignment horizontal="center" vertical="center" wrapText="1"/>
      <protection/>
    </xf>
    <xf numFmtId="2" fontId="3" fillId="0" borderId="41" xfId="27" applyNumberFormat="1" applyFont="1" applyFill="1" applyBorder="1" applyAlignment="1">
      <alignment horizontal="center" vertical="center"/>
      <protection/>
    </xf>
    <xf numFmtId="4" fontId="3" fillId="0" borderId="42" xfId="28" applyNumberFormat="1" applyFont="1" applyFill="1" applyBorder="1" applyAlignment="1">
      <alignment horizontal="center" vertical="center"/>
      <protection/>
    </xf>
    <xf numFmtId="164" fontId="3" fillId="0" borderId="43" xfId="25" applyNumberFormat="1" applyFont="1" applyFill="1" applyBorder="1" applyAlignment="1">
      <alignment horizontal="center" vertical="center" wrapText="1"/>
    </xf>
    <xf numFmtId="49" fontId="3" fillId="0" borderId="44" xfId="27" applyNumberFormat="1" applyFont="1" applyFill="1" applyBorder="1" applyAlignment="1">
      <alignment horizontal="left" vertical="center" wrapText="1"/>
      <protection/>
    </xf>
    <xf numFmtId="0" fontId="26" fillId="0" borderId="44" xfId="27" applyFont="1" applyFill="1" applyBorder="1" applyAlignment="1">
      <alignment horizontal="left" vertical="center" wrapText="1"/>
      <protection/>
    </xf>
    <xf numFmtId="0" fontId="3" fillId="0" borderId="44" xfId="27" applyFont="1" applyFill="1" applyBorder="1" applyAlignment="1">
      <alignment horizontal="center" vertical="center" wrapText="1"/>
      <protection/>
    </xf>
    <xf numFmtId="2" fontId="3" fillId="0" borderId="44" xfId="27" applyNumberFormat="1" applyFont="1" applyFill="1" applyBorder="1" applyAlignment="1">
      <alignment horizontal="center" vertical="center"/>
      <protection/>
    </xf>
    <xf numFmtId="164" fontId="3" fillId="0" borderId="45" xfId="25" applyNumberFormat="1" applyFont="1" applyFill="1" applyBorder="1" applyAlignment="1">
      <alignment horizontal="center" vertical="center" wrapText="1"/>
    </xf>
    <xf numFmtId="49" fontId="25" fillId="0" borderId="46" xfId="0" applyNumberFormat="1" applyFont="1" applyBorder="1" applyAlignment="1" applyProtection="1">
      <alignment horizontal="left" vertical="center" wrapText="1"/>
      <protection/>
    </xf>
    <xf numFmtId="0" fontId="25" fillId="0" borderId="46" xfId="0" applyFont="1" applyBorder="1" applyAlignment="1" applyProtection="1">
      <alignment horizontal="left" vertical="center" wrapText="1"/>
      <protection/>
    </xf>
    <xf numFmtId="0" fontId="25" fillId="0" borderId="46" xfId="0" applyFont="1" applyBorder="1" applyAlignment="1" applyProtection="1">
      <alignment horizontal="center" vertical="center" wrapText="1"/>
      <protection/>
    </xf>
    <xf numFmtId="4" fontId="25" fillId="0" borderId="46" xfId="0" applyNumberFormat="1" applyFont="1" applyBorder="1" applyAlignment="1" applyProtection="1">
      <alignment horizontal="center" vertical="center"/>
      <protection/>
    </xf>
    <xf numFmtId="4" fontId="3" fillId="0" borderId="47" xfId="28" applyNumberFormat="1" applyFont="1" applyFill="1" applyBorder="1" applyAlignment="1">
      <alignment horizontal="center" vertical="center"/>
      <protection/>
    </xf>
    <xf numFmtId="0" fontId="15" fillId="0" borderId="9" xfId="27" applyFont="1" applyFill="1" applyBorder="1" applyAlignment="1">
      <alignment horizontal="center" vertical="center" wrapText="1"/>
      <protection/>
    </xf>
    <xf numFmtId="49" fontId="25" fillId="0" borderId="10" xfId="0" applyNumberFormat="1" applyFont="1" applyBorder="1" applyAlignment="1" applyProtection="1">
      <alignment horizontal="left" vertical="center" wrapText="1"/>
      <protection/>
    </xf>
    <xf numFmtId="0" fontId="25" fillId="0" borderId="10" xfId="30" applyFont="1" applyFill="1" applyBorder="1" applyAlignment="1">
      <alignment horizontal="left" wrapText="1"/>
      <protection/>
    </xf>
    <xf numFmtId="0" fontId="25" fillId="0" borderId="10" xfId="0" applyFont="1" applyBorder="1" applyAlignment="1" applyProtection="1">
      <alignment horizontal="center" vertical="center" wrapText="1"/>
      <protection/>
    </xf>
    <xf numFmtId="2" fontId="25" fillId="0" borderId="10" xfId="30" applyNumberFormat="1" applyFont="1" applyFill="1" applyBorder="1" applyAlignment="1">
      <alignment horizontal="center" vertical="center"/>
      <protection/>
    </xf>
    <xf numFmtId="4" fontId="3" fillId="0" borderId="0" xfId="28" applyNumberFormat="1" applyFont="1" applyFill="1" applyBorder="1" applyAlignment="1">
      <alignment horizontal="center" vertical="center"/>
      <protection/>
    </xf>
    <xf numFmtId="164" fontId="3" fillId="0" borderId="8" xfId="25" applyNumberFormat="1" applyFont="1" applyFill="1" applyBorder="1" applyAlignment="1">
      <alignment horizontal="center" vertical="center" wrapText="1"/>
    </xf>
    <xf numFmtId="0" fontId="11" fillId="0" borderId="9" xfId="26" applyFont="1" applyBorder="1" applyAlignment="1">
      <alignment horizontal="center" vertical="center"/>
      <protection/>
    </xf>
    <xf numFmtId="0" fontId="11" fillId="0" borderId="10" xfId="26" applyFont="1" applyBorder="1" applyAlignment="1">
      <alignment vertical="center"/>
      <protection/>
    </xf>
    <xf numFmtId="3" fontId="11" fillId="0" borderId="10" xfId="26" applyNumberFormat="1" applyFont="1" applyBorder="1" applyAlignment="1">
      <alignment horizontal="center" vertical="center"/>
      <protection/>
    </xf>
    <xf numFmtId="166" fontId="11" fillId="0" borderId="10" xfId="26" applyNumberFormat="1" applyFont="1" applyBorder="1" applyAlignment="1">
      <alignment vertical="center"/>
      <protection/>
    </xf>
    <xf numFmtId="0" fontId="3" fillId="0" borderId="48" xfId="20" applyFont="1" applyBorder="1" applyAlignment="1">
      <alignment horizontal="center" vertical="center" wrapText="1"/>
      <protection/>
    </xf>
    <xf numFmtId="0" fontId="1" fillId="0" borderId="49" xfId="20" applyBorder="1" applyAlignment="1">
      <alignment vertical="center"/>
      <protection/>
    </xf>
    <xf numFmtId="0" fontId="1" fillId="0" borderId="8" xfId="20" applyBorder="1" applyAlignment="1">
      <alignment vertical="center"/>
      <protection/>
    </xf>
    <xf numFmtId="0" fontId="22" fillId="0" borderId="50" xfId="0" applyFont="1" applyBorder="1" applyAlignment="1" applyProtection="1">
      <alignment horizontal="center" vertical="center"/>
      <protection locked="0"/>
    </xf>
    <xf numFmtId="0" fontId="27" fillId="0" borderId="5" xfId="0" applyFont="1" applyBorder="1"/>
    <xf numFmtId="0" fontId="3" fillId="0" borderId="51" xfId="20" applyFont="1" applyFill="1" applyBorder="1" applyAlignment="1">
      <alignment horizontal="left" vertical="center" wrapText="1"/>
      <protection/>
    </xf>
    <xf numFmtId="0" fontId="3" fillId="0" borderId="51" xfId="20" applyFont="1" applyFill="1" applyBorder="1" applyAlignment="1">
      <alignment horizontal="center" vertical="center" wrapText="1"/>
      <protection/>
    </xf>
    <xf numFmtId="2" fontId="3" fillId="0" borderId="51" xfId="20" applyNumberFormat="1" applyFont="1" applyFill="1" applyBorder="1" applyAlignment="1">
      <alignment horizontal="center" vertical="center" wrapText="1"/>
      <protection/>
    </xf>
    <xf numFmtId="4" fontId="3" fillId="0" borderId="47" xfId="20" applyNumberFormat="1" applyFont="1" applyFill="1" applyBorder="1" applyAlignment="1">
      <alignment horizontal="center" vertical="center" wrapText="1"/>
      <protection/>
    </xf>
    <xf numFmtId="164" fontId="25" fillId="0" borderId="52" xfId="30" applyNumberFormat="1" applyFont="1" applyFill="1" applyBorder="1" applyAlignment="1">
      <alignment horizontal="center" vertical="center"/>
      <protection/>
    </xf>
    <xf numFmtId="0" fontId="22" fillId="0" borderId="9" xfId="0" applyFont="1" applyBorder="1" applyAlignment="1" applyProtection="1">
      <alignment horizontal="center" vertical="center"/>
      <protection locked="0"/>
    </xf>
    <xf numFmtId="0" fontId="3" fillId="0" borderId="10" xfId="20" applyNumberFormat="1" applyFont="1" applyFill="1" applyBorder="1" applyAlignment="1">
      <alignment horizontal="left" vertical="center"/>
      <protection/>
    </xf>
    <xf numFmtId="0" fontId="28" fillId="0" borderId="10" xfId="20" applyFont="1" applyFill="1" applyBorder="1" applyAlignment="1">
      <alignment horizontal="left" vertical="center" wrapText="1"/>
      <protection/>
    </xf>
    <xf numFmtId="0" fontId="3" fillId="0" borderId="10" xfId="20" applyFont="1" applyFill="1" applyBorder="1" applyAlignment="1">
      <alignment horizontal="center" vertical="center" wrapText="1"/>
      <protection/>
    </xf>
    <xf numFmtId="2" fontId="3" fillId="0" borderId="10" xfId="20" applyNumberFormat="1" applyFont="1" applyFill="1" applyBorder="1" applyAlignment="1">
      <alignment horizontal="center" vertical="center" wrapText="1"/>
      <protection/>
    </xf>
    <xf numFmtId="4" fontId="3" fillId="0" borderId="10" xfId="20" applyNumberFormat="1" applyFont="1" applyFill="1" applyBorder="1" applyAlignment="1">
      <alignment horizontal="center" vertical="center" wrapText="1"/>
      <protection/>
    </xf>
    <xf numFmtId="164" fontId="25" fillId="0" borderId="53" xfId="30" applyNumberFormat="1" applyFont="1" applyFill="1" applyBorder="1" applyAlignment="1">
      <alignment horizontal="center" vertical="center"/>
      <protection/>
    </xf>
    <xf numFmtId="37" fontId="25" fillId="0" borderId="54" xfId="30" applyNumberFormat="1" applyFont="1" applyFill="1" applyBorder="1" applyAlignment="1">
      <alignment horizontal="left" vertical="center" indent="2"/>
      <protection/>
    </xf>
    <xf numFmtId="0" fontId="25" fillId="0" borderId="55" xfId="30" applyFont="1" applyFill="1" applyBorder="1" applyAlignment="1">
      <alignment horizontal="left" wrapText="1"/>
      <protection/>
    </xf>
    <xf numFmtId="0" fontId="25" fillId="0" borderId="55" xfId="30" applyFont="1" applyFill="1" applyBorder="1" applyAlignment="1">
      <alignment horizontal="center" vertical="center" wrapText="1"/>
      <protection/>
    </xf>
    <xf numFmtId="2" fontId="25" fillId="0" borderId="55" xfId="30" applyNumberFormat="1" applyFont="1" applyFill="1" applyBorder="1" applyAlignment="1">
      <alignment horizontal="center" vertical="center"/>
      <protection/>
    </xf>
    <xf numFmtId="4" fontId="25" fillId="0" borderId="56" xfId="30" applyNumberFormat="1" applyFont="1" applyFill="1" applyBorder="1" applyAlignment="1">
      <alignment horizontal="center" vertical="center"/>
      <protection/>
    </xf>
    <xf numFmtId="164" fontId="25" fillId="0" borderId="57" xfId="30" applyNumberFormat="1" applyFont="1" applyFill="1" applyBorder="1" applyAlignment="1">
      <alignment horizontal="center" vertical="center"/>
      <protection/>
    </xf>
    <xf numFmtId="37" fontId="25" fillId="0" borderId="9" xfId="30" applyNumberFormat="1" applyFont="1" applyFill="1" applyBorder="1" applyAlignment="1">
      <alignment horizontal="center" vertical="center"/>
      <protection/>
    </xf>
    <xf numFmtId="0" fontId="29" fillId="0" borderId="10" xfId="30" applyFont="1" applyFill="1" applyBorder="1" applyAlignment="1">
      <alignment horizontal="left" vertical="center" wrapText="1"/>
      <protection/>
    </xf>
    <xf numFmtId="0" fontId="25" fillId="0" borderId="10" xfId="30" applyFont="1" applyFill="1" applyBorder="1" applyAlignment="1">
      <alignment horizontal="center" vertical="center" wrapText="1"/>
      <protection/>
    </xf>
    <xf numFmtId="4" fontId="25" fillId="0" borderId="10" xfId="30" applyNumberFormat="1" applyFont="1" applyFill="1" applyBorder="1" applyAlignment="1">
      <alignment horizontal="center" vertical="center"/>
      <protection/>
    </xf>
    <xf numFmtId="0" fontId="15" fillId="0" borderId="33" xfId="27" applyFont="1" applyFill="1" applyBorder="1" applyAlignment="1">
      <alignment horizontal="center" vertical="center" wrapText="1"/>
      <protection/>
    </xf>
    <xf numFmtId="49" fontId="3" fillId="0" borderId="58" xfId="27" applyNumberFormat="1" applyFont="1" applyFill="1" applyBorder="1" applyAlignment="1">
      <alignment horizontal="left" vertical="center" wrapText="1"/>
      <protection/>
    </xf>
    <xf numFmtId="0" fontId="3" fillId="0" borderId="58" xfId="27" applyFont="1" applyFill="1" applyBorder="1" applyAlignment="1">
      <alignment horizontal="left" vertical="center" wrapText="1"/>
      <protection/>
    </xf>
    <xf numFmtId="0" fontId="3" fillId="0" borderId="58" xfId="27" applyFont="1" applyFill="1" applyBorder="1" applyAlignment="1">
      <alignment horizontal="center" vertical="center" wrapText="1"/>
      <protection/>
    </xf>
    <xf numFmtId="2" fontId="3" fillId="0" borderId="58" xfId="27" applyNumberFormat="1" applyFont="1" applyFill="1" applyBorder="1" applyAlignment="1">
      <alignment horizontal="center" vertical="center"/>
      <protection/>
    </xf>
    <xf numFmtId="4" fontId="3" fillId="0" borderId="34" xfId="28" applyNumberFormat="1" applyFont="1" applyFill="1" applyBorder="1" applyAlignment="1">
      <alignment horizontal="center" vertical="center"/>
      <protection/>
    </xf>
    <xf numFmtId="164" fontId="25" fillId="0" borderId="59" xfId="30" applyNumberFormat="1" applyFont="1" applyFill="1" applyBorder="1" applyAlignment="1">
      <alignment horizontal="center" vertical="center"/>
      <protection/>
    </xf>
    <xf numFmtId="0" fontId="15" fillId="0" borderId="7" xfId="27" applyFont="1" applyFill="1" applyBorder="1" applyAlignment="1">
      <alignment horizontal="center" vertical="center" wrapText="1"/>
      <protection/>
    </xf>
    <xf numFmtId="49" fontId="3" fillId="0" borderId="0" xfId="27" applyNumberFormat="1" applyFont="1" applyFill="1" applyBorder="1" applyAlignment="1">
      <alignment horizontal="left" vertical="center" wrapText="1"/>
      <protection/>
    </xf>
    <xf numFmtId="0" fontId="3" fillId="0" borderId="0" xfId="27" applyFont="1" applyFill="1" applyBorder="1" applyAlignment="1">
      <alignment horizontal="left" vertical="center" wrapText="1"/>
      <protection/>
    </xf>
    <xf numFmtId="0" fontId="3" fillId="0" borderId="0" xfId="27" applyFont="1" applyFill="1" applyBorder="1" applyAlignment="1">
      <alignment horizontal="center" vertical="center" wrapText="1"/>
      <protection/>
    </xf>
    <xf numFmtId="2" fontId="3" fillId="0" borderId="0" xfId="27" applyNumberFormat="1" applyFont="1" applyFill="1" applyBorder="1" applyAlignment="1">
      <alignment horizontal="center" vertical="center"/>
      <protection/>
    </xf>
    <xf numFmtId="164" fontId="25" fillId="0" borderId="8" xfId="30" applyNumberFormat="1" applyFont="1" applyFill="1" applyBorder="1" applyAlignment="1">
      <alignment horizontal="center" vertical="center"/>
      <protection/>
    </xf>
    <xf numFmtId="0" fontId="11" fillId="0" borderId="1" xfId="26" applyFont="1" applyBorder="1" applyAlignment="1">
      <alignment horizontal="center" vertical="center"/>
      <protection/>
    </xf>
    <xf numFmtId="3" fontId="11" fillId="0" borderId="2" xfId="26" applyNumberFormat="1" applyFont="1" applyBorder="1" applyAlignment="1">
      <alignment horizontal="center" vertical="center"/>
      <protection/>
    </xf>
    <xf numFmtId="166" fontId="11" fillId="0" borderId="2" xfId="26" applyNumberFormat="1" applyFont="1" applyBorder="1" applyAlignment="1">
      <alignment vertical="center"/>
      <protection/>
    </xf>
    <xf numFmtId="0" fontId="1" fillId="0" borderId="0" xfId="20" applyBorder="1" applyAlignment="1">
      <alignment horizontal="left" vertical="center" indent="2"/>
      <protection/>
    </xf>
    <xf numFmtId="0" fontId="3" fillId="0" borderId="5" xfId="20" applyFont="1" applyBorder="1" applyAlignment="1">
      <alignment vertical="center"/>
      <protection/>
    </xf>
    <xf numFmtId="0" fontId="3" fillId="0" borderId="5" xfId="20" applyFont="1" applyBorder="1" applyAlignment="1">
      <alignment horizontal="center" vertical="center"/>
      <protection/>
    </xf>
    <xf numFmtId="164" fontId="25" fillId="0" borderId="60" xfId="30" applyNumberFormat="1" applyFont="1" applyFill="1" applyBorder="1" applyAlignment="1">
      <alignment horizontal="center" vertical="center"/>
      <protection/>
    </xf>
    <xf numFmtId="0" fontId="22" fillId="0" borderId="50" xfId="0" applyFont="1" applyBorder="1" applyAlignment="1" applyProtection="1">
      <alignment horizontal="left" vertical="center" indent="2"/>
      <protection locked="0"/>
    </xf>
    <xf numFmtId="0" fontId="3" fillId="0" borderId="61" xfId="20" applyNumberFormat="1" applyFont="1" applyFill="1" applyBorder="1" applyAlignment="1">
      <alignment horizontal="left" vertical="center"/>
      <protection/>
    </xf>
    <xf numFmtId="0" fontId="3" fillId="0" borderId="61" xfId="20" applyFont="1" applyFill="1" applyBorder="1" applyAlignment="1">
      <alignment horizontal="left" vertical="center" wrapText="1"/>
      <protection/>
    </xf>
    <xf numFmtId="0" fontId="3" fillId="0" borderId="61" xfId="20" applyFont="1" applyFill="1" applyBorder="1" applyAlignment="1">
      <alignment horizontal="center" vertical="center" wrapText="1"/>
      <protection/>
    </xf>
    <xf numFmtId="2" fontId="3" fillId="0" borderId="61" xfId="20" applyNumberFormat="1" applyFont="1" applyFill="1" applyBorder="1" applyAlignment="1">
      <alignment horizontal="center" vertical="center" wrapText="1"/>
      <protection/>
    </xf>
    <xf numFmtId="4" fontId="3" fillId="0" borderId="62" xfId="20" applyNumberFormat="1" applyFont="1" applyFill="1" applyBorder="1" applyAlignment="1">
      <alignment horizontal="center" vertical="center" wrapText="1"/>
      <protection/>
    </xf>
    <xf numFmtId="37" fontId="22" fillId="0" borderId="63" xfId="30" applyNumberFormat="1" applyFont="1" applyFill="1" applyBorder="1" applyAlignment="1">
      <alignment horizontal="left" vertical="center" indent="2"/>
      <protection/>
    </xf>
    <xf numFmtId="0" fontId="25" fillId="0" borderId="64" xfId="30" applyFont="1" applyFill="1" applyBorder="1" applyAlignment="1">
      <alignment horizontal="left" vertical="center" wrapText="1"/>
      <protection/>
    </xf>
    <xf numFmtId="0" fontId="25" fillId="0" borderId="64" xfId="30" applyFont="1" applyFill="1" applyBorder="1" applyAlignment="1">
      <alignment horizontal="center" vertical="center" wrapText="1"/>
      <protection/>
    </xf>
    <xf numFmtId="2" fontId="25" fillId="0" borderId="64" xfId="30" applyNumberFormat="1" applyFont="1" applyFill="1" applyBorder="1" applyAlignment="1">
      <alignment horizontal="center" vertical="center"/>
      <protection/>
    </xf>
    <xf numFmtId="4" fontId="25" fillId="0" borderId="65" xfId="30" applyNumberFormat="1" applyFont="1" applyFill="1" applyBorder="1" applyAlignment="1">
      <alignment horizontal="center" vertical="center"/>
      <protection/>
    </xf>
    <xf numFmtId="37" fontId="22" fillId="0" borderId="0" xfId="30" applyNumberFormat="1" applyFont="1" applyFill="1" applyBorder="1" applyAlignment="1">
      <alignment horizontal="left" vertical="center" indent="2"/>
      <protection/>
    </xf>
    <xf numFmtId="49" fontId="3" fillId="0" borderId="66" xfId="27" applyNumberFormat="1" applyFont="1" applyFill="1" applyBorder="1" applyAlignment="1">
      <alignment horizontal="left" vertical="center" wrapText="1"/>
      <protection/>
    </xf>
    <xf numFmtId="0" fontId="25" fillId="0" borderId="0" xfId="30" applyFont="1" applyFill="1" applyBorder="1" applyAlignment="1">
      <alignment horizontal="center" vertical="center" wrapText="1"/>
      <protection/>
    </xf>
    <xf numFmtId="2" fontId="25" fillId="0" borderId="0" xfId="30" applyNumberFormat="1" applyFont="1" applyFill="1" applyBorder="1" applyAlignment="1">
      <alignment horizontal="center" vertical="center"/>
      <protection/>
    </xf>
    <xf numFmtId="4" fontId="25" fillId="0" borderId="14" xfId="30" applyNumberFormat="1" applyFont="1" applyFill="1" applyBorder="1" applyAlignment="1">
      <alignment horizontal="center" vertical="center"/>
      <protection/>
    </xf>
    <xf numFmtId="0" fontId="13" fillId="0" borderId="0" xfId="27" applyFont="1" applyFill="1" applyBorder="1" applyAlignment="1">
      <alignment horizontal="left" vertical="center" wrapText="1" indent="2"/>
      <protection/>
    </xf>
    <xf numFmtId="0" fontId="3" fillId="0" borderId="67" xfId="27" applyFont="1" applyFill="1" applyBorder="1" applyAlignment="1">
      <alignment horizontal="left" vertical="center" wrapText="1"/>
      <protection/>
    </xf>
    <xf numFmtId="0" fontId="3" fillId="0" borderId="67" xfId="27" applyFont="1" applyFill="1" applyBorder="1" applyAlignment="1">
      <alignment horizontal="center" vertical="center" wrapText="1"/>
      <protection/>
    </xf>
    <xf numFmtId="2" fontId="3" fillId="0" borderId="67" xfId="27" applyNumberFormat="1" applyFont="1" applyFill="1" applyBorder="1" applyAlignment="1">
      <alignment horizontal="center" vertical="center"/>
      <protection/>
    </xf>
    <xf numFmtId="164" fontId="1" fillId="0" borderId="0" xfId="20" applyNumberFormat="1" applyBorder="1" applyAlignment="1">
      <alignment vertical="center"/>
      <protection/>
    </xf>
    <xf numFmtId="0" fontId="1" fillId="0" borderId="0" xfId="31" applyFont="1">
      <alignment/>
      <protection/>
    </xf>
    <xf numFmtId="0" fontId="31" fillId="0" borderId="0" xfId="31" applyFont="1" applyAlignment="1">
      <alignment horizontal="centerContinuous"/>
      <protection/>
    </xf>
    <xf numFmtId="0" fontId="32" fillId="0" borderId="0" xfId="31" applyFont="1" applyAlignment="1">
      <alignment horizontal="centerContinuous"/>
      <protection/>
    </xf>
    <xf numFmtId="0" fontId="32" fillId="0" borderId="0" xfId="31" applyFont="1" applyAlignment="1">
      <alignment horizontal="right"/>
      <protection/>
    </xf>
    <xf numFmtId="0" fontId="9" fillId="0" borderId="0" xfId="31" applyFont="1" applyAlignment="1">
      <alignment horizontal="centerContinuous"/>
      <protection/>
    </xf>
    <xf numFmtId="0" fontId="11" fillId="0" borderId="68" xfId="31" applyFont="1" applyBorder="1">
      <alignment/>
      <protection/>
    </xf>
    <xf numFmtId="0" fontId="1" fillId="0" borderId="68" xfId="31" applyFont="1" applyBorder="1">
      <alignment/>
      <protection/>
    </xf>
    <xf numFmtId="0" fontId="4" fillId="0" borderId="69" xfId="31" applyFont="1" applyBorder="1" applyAlignment="1">
      <alignment horizontal="right"/>
      <protection/>
    </xf>
    <xf numFmtId="0" fontId="1" fillId="0" borderId="68" xfId="31" applyFont="1" applyBorder="1" applyAlignment="1">
      <alignment horizontal="left"/>
      <protection/>
    </xf>
    <xf numFmtId="0" fontId="1" fillId="0" borderId="70" xfId="31" applyFont="1" applyBorder="1">
      <alignment/>
      <protection/>
    </xf>
    <xf numFmtId="0" fontId="11" fillId="0" borderId="71" xfId="31" applyFont="1" applyBorder="1">
      <alignment/>
      <protection/>
    </xf>
    <xf numFmtId="0" fontId="1" fillId="0" borderId="71" xfId="31" applyFont="1" applyBorder="1">
      <alignment/>
      <protection/>
    </xf>
    <xf numFmtId="0" fontId="4" fillId="0" borderId="0" xfId="31" applyFont="1">
      <alignment/>
      <protection/>
    </xf>
    <xf numFmtId="0" fontId="1" fillId="0" borderId="0" xfId="31" applyFont="1" applyAlignment="1">
      <alignment horizontal="right"/>
      <protection/>
    </xf>
    <xf numFmtId="0" fontId="1" fillId="0" borderId="0" xfId="31" applyFont="1" applyAlignment="1">
      <alignment/>
      <protection/>
    </xf>
    <xf numFmtId="49" fontId="4" fillId="3" borderId="25" xfId="31" applyNumberFormat="1" applyFont="1" applyFill="1" applyBorder="1">
      <alignment/>
      <protection/>
    </xf>
    <xf numFmtId="0" fontId="4" fillId="3" borderId="3" xfId="31" applyFont="1" applyFill="1" applyBorder="1" applyAlignment="1">
      <alignment horizontal="center"/>
      <protection/>
    </xf>
    <xf numFmtId="0" fontId="4" fillId="3" borderId="3" xfId="31" applyNumberFormat="1" applyFont="1" applyFill="1" applyBorder="1" applyAlignment="1">
      <alignment horizontal="center"/>
      <protection/>
    </xf>
    <xf numFmtId="0" fontId="4" fillId="3" borderId="25" xfId="31" applyFont="1" applyFill="1" applyBorder="1" applyAlignment="1">
      <alignment horizontal="center"/>
      <protection/>
    </xf>
    <xf numFmtId="0" fontId="11" fillId="0" borderId="72" xfId="31" applyFont="1" applyBorder="1" applyAlignment="1">
      <alignment horizontal="center"/>
      <protection/>
    </xf>
    <xf numFmtId="49" fontId="11" fillId="0" borderId="72" xfId="31" applyNumberFormat="1" applyFont="1" applyBorder="1" applyAlignment="1">
      <alignment horizontal="left"/>
      <protection/>
    </xf>
    <xf numFmtId="0" fontId="11" fillId="0" borderId="1" xfId="31" applyFont="1" applyBorder="1">
      <alignment/>
      <protection/>
    </xf>
    <xf numFmtId="0" fontId="1" fillId="0" borderId="2" xfId="31" applyFont="1" applyBorder="1" applyAlignment="1">
      <alignment horizontal="center"/>
      <protection/>
    </xf>
    <xf numFmtId="0" fontId="1" fillId="0" borderId="2" xfId="31" applyNumberFormat="1" applyFont="1" applyBorder="1" applyAlignment="1">
      <alignment horizontal="right"/>
      <protection/>
    </xf>
    <xf numFmtId="0" fontId="1" fillId="0" borderId="3" xfId="31" applyNumberFormat="1" applyFont="1" applyBorder="1">
      <alignment/>
      <protection/>
    </xf>
    <xf numFmtId="0" fontId="3" fillId="0" borderId="48" xfId="31" applyFont="1" applyBorder="1" applyAlignment="1">
      <alignment horizontal="center" vertical="top"/>
      <protection/>
    </xf>
    <xf numFmtId="49" fontId="3" fillId="0" borderId="48" xfId="31" applyNumberFormat="1" applyFont="1" applyBorder="1" applyAlignment="1">
      <alignment horizontal="left" vertical="top"/>
      <protection/>
    </xf>
    <xf numFmtId="0" fontId="3" fillId="0" borderId="48" xfId="31" applyFont="1" applyBorder="1" applyAlignment="1">
      <alignment vertical="top" wrapText="1"/>
      <protection/>
    </xf>
    <xf numFmtId="49" fontId="3" fillId="0" borderId="48" xfId="31" applyNumberFormat="1" applyFont="1" applyBorder="1" applyAlignment="1">
      <alignment horizontal="center" shrinkToFit="1"/>
      <protection/>
    </xf>
    <xf numFmtId="4" fontId="3" fillId="0" borderId="48" xfId="31" applyNumberFormat="1" applyFont="1" applyBorder="1" applyAlignment="1">
      <alignment horizontal="right"/>
      <protection/>
    </xf>
    <xf numFmtId="4" fontId="3" fillId="0" borderId="48" xfId="31" applyNumberFormat="1" applyFont="1" applyBorder="1">
      <alignment/>
      <protection/>
    </xf>
    <xf numFmtId="0" fontId="4" fillId="0" borderId="72" xfId="31" applyFont="1" applyBorder="1" applyAlignment="1">
      <alignment horizontal="center"/>
      <protection/>
    </xf>
    <xf numFmtId="49" fontId="4" fillId="0" borderId="72" xfId="31" applyNumberFormat="1" applyFont="1" applyBorder="1" applyAlignment="1">
      <alignment horizontal="right"/>
      <protection/>
    </xf>
    <xf numFmtId="4" fontId="33" fillId="4" borderId="73" xfId="31" applyNumberFormat="1" applyFont="1" applyFill="1" applyBorder="1" applyAlignment="1">
      <alignment horizontal="right" wrapText="1"/>
      <protection/>
    </xf>
    <xf numFmtId="0" fontId="33" fillId="4" borderId="7" xfId="31" applyFont="1" applyFill="1" applyBorder="1" applyAlignment="1">
      <alignment horizontal="left" wrapText="1"/>
      <protection/>
    </xf>
    <xf numFmtId="0" fontId="33" fillId="0" borderId="48" xfId="32" applyFont="1" applyBorder="1" applyAlignment="1">
      <alignment horizontal="right"/>
      <protection/>
    </xf>
    <xf numFmtId="0" fontId="33" fillId="0" borderId="72" xfId="32" applyFont="1" applyBorder="1" applyAlignment="1">
      <alignment horizontal="right"/>
      <protection/>
    </xf>
    <xf numFmtId="0" fontId="33" fillId="0" borderId="74" xfId="32" applyFont="1" applyBorder="1" applyAlignment="1">
      <alignment horizontal="right"/>
      <protection/>
    </xf>
    <xf numFmtId="0" fontId="1" fillId="3" borderId="25" xfId="31" applyFont="1" applyFill="1" applyBorder="1" applyAlignment="1">
      <alignment horizontal="center"/>
      <protection/>
    </xf>
    <xf numFmtId="49" fontId="35" fillId="3" borderId="25" xfId="31" applyNumberFormat="1" applyFont="1" applyFill="1" applyBorder="1" applyAlignment="1">
      <alignment horizontal="left"/>
      <protection/>
    </xf>
    <xf numFmtId="0" fontId="35" fillId="3" borderId="1" xfId="31" applyFont="1" applyFill="1" applyBorder="1">
      <alignment/>
      <protection/>
    </xf>
    <xf numFmtId="0" fontId="1" fillId="3" borderId="2" xfId="31" applyFont="1" applyFill="1" applyBorder="1" applyAlignment="1">
      <alignment horizontal="center"/>
      <protection/>
    </xf>
    <xf numFmtId="4" fontId="1" fillId="3" borderId="2" xfId="31" applyNumberFormat="1" applyFont="1" applyFill="1" applyBorder="1" applyAlignment="1">
      <alignment horizontal="right"/>
      <protection/>
    </xf>
    <xf numFmtId="4" fontId="1" fillId="3" borderId="3" xfId="31" applyNumberFormat="1" applyFont="1" applyFill="1" applyBorder="1" applyAlignment="1">
      <alignment horizontal="right"/>
      <protection/>
    </xf>
    <xf numFmtId="4" fontId="11" fillId="3" borderId="25" xfId="31" applyNumberFormat="1" applyFont="1" applyFill="1" applyBorder="1">
      <alignment/>
      <protection/>
    </xf>
    <xf numFmtId="0" fontId="1" fillId="3" borderId="48" xfId="31" applyFont="1" applyFill="1" applyBorder="1" applyAlignment="1">
      <alignment horizontal="center"/>
      <protection/>
    </xf>
    <xf numFmtId="49" fontId="35" fillId="3" borderId="48" xfId="31" applyNumberFormat="1" applyFont="1" applyFill="1" applyBorder="1" applyAlignment="1">
      <alignment horizontal="left"/>
      <protection/>
    </xf>
    <xf numFmtId="0" fontId="35" fillId="3" borderId="4" xfId="31" applyFont="1" applyFill="1" applyBorder="1">
      <alignment/>
      <protection/>
    </xf>
    <xf numFmtId="0" fontId="1" fillId="3" borderId="5" xfId="31" applyFont="1" applyFill="1" applyBorder="1" applyAlignment="1">
      <alignment horizontal="center"/>
      <protection/>
    </xf>
    <xf numFmtId="4" fontId="1" fillId="3" borderId="5" xfId="31" applyNumberFormat="1" applyFont="1" applyFill="1" applyBorder="1" applyAlignment="1">
      <alignment horizontal="right"/>
      <protection/>
    </xf>
    <xf numFmtId="4" fontId="1" fillId="3" borderId="6" xfId="31" applyNumberFormat="1" applyFont="1" applyFill="1" applyBorder="1" applyAlignment="1">
      <alignment horizontal="right"/>
      <protection/>
    </xf>
    <xf numFmtId="4" fontId="11" fillId="3" borderId="48" xfId="31" applyNumberFormat="1" applyFont="1" applyFill="1" applyBorder="1">
      <alignment/>
      <protection/>
    </xf>
    <xf numFmtId="0" fontId="1" fillId="3" borderId="22" xfId="33" applyFont="1" applyFill="1" applyBorder="1">
      <alignment/>
      <protection/>
    </xf>
    <xf numFmtId="0" fontId="11" fillId="3" borderId="23" xfId="33" applyFont="1" applyFill="1" applyBorder="1">
      <alignment/>
      <protection/>
    </xf>
    <xf numFmtId="0" fontId="1" fillId="3" borderId="23" xfId="33" applyFont="1" applyFill="1" applyBorder="1">
      <alignment/>
      <protection/>
    </xf>
    <xf numFmtId="4" fontId="1" fillId="3" borderId="24" xfId="33" applyNumberFormat="1" applyFont="1" applyFill="1" applyBorder="1">
      <alignment/>
      <protection/>
    </xf>
    <xf numFmtId="4" fontId="1" fillId="3" borderId="22" xfId="33" applyNumberFormat="1" applyFont="1" applyFill="1" applyBorder="1">
      <alignment/>
      <protection/>
    </xf>
    <xf numFmtId="0" fontId="3" fillId="0" borderId="75" xfId="20" applyFont="1" applyFill="1" applyBorder="1" applyAlignment="1">
      <alignment horizontal="left" vertical="center" wrapText="1"/>
      <protection/>
    </xf>
    <xf numFmtId="0" fontId="3" fillId="0" borderId="66" xfId="27" applyFont="1" applyFill="1" applyBorder="1" applyAlignment="1">
      <alignment horizontal="left" vertical="center" wrapText="1"/>
      <protection/>
    </xf>
    <xf numFmtId="0" fontId="3" fillId="0" borderId="4" xfId="20" applyFont="1" applyBorder="1" applyAlignment="1">
      <alignment horizontal="center" vertical="center"/>
      <protection/>
    </xf>
    <xf numFmtId="0" fontId="1" fillId="0" borderId="25" xfId="20" applyBorder="1" applyAlignment="1">
      <alignment horizontal="left" vertical="center" indent="2"/>
      <protection/>
    </xf>
    <xf numFmtId="0" fontId="1" fillId="0" borderId="25" xfId="20" applyBorder="1" applyAlignment="1">
      <alignment vertical="center"/>
      <protection/>
    </xf>
    <xf numFmtId="0" fontId="22" fillId="0" borderId="25" xfId="0" applyFont="1" applyBorder="1" applyAlignment="1" applyProtection="1">
      <alignment horizontal="left" vertical="center" indent="2"/>
      <protection locked="0"/>
    </xf>
    <xf numFmtId="0" fontId="3" fillId="0" borderId="25" xfId="20" applyNumberFormat="1" applyFont="1" applyFill="1" applyBorder="1" applyAlignment="1">
      <alignment horizontal="left" vertical="center"/>
      <protection/>
    </xf>
    <xf numFmtId="37" fontId="22" fillId="0" borderId="25" xfId="30" applyNumberFormat="1" applyFont="1" applyFill="1" applyBorder="1" applyAlignment="1">
      <alignment horizontal="left" vertical="center" indent="2"/>
      <protection/>
    </xf>
    <xf numFmtId="0" fontId="25" fillId="0" borderId="25" xfId="30" applyFont="1" applyFill="1" applyBorder="1" applyAlignment="1">
      <alignment horizontal="left" vertical="center" wrapText="1"/>
      <protection/>
    </xf>
    <xf numFmtId="49" fontId="3" fillId="0" borderId="25" xfId="27" applyNumberFormat="1" applyFont="1" applyFill="1" applyBorder="1" applyAlignment="1">
      <alignment horizontal="left" vertical="center" wrapText="1"/>
      <protection/>
    </xf>
    <xf numFmtId="0" fontId="13" fillId="0" borderId="25" xfId="27" applyFont="1" applyFill="1" applyBorder="1" applyAlignment="1">
      <alignment horizontal="left" vertical="center" wrapText="1" indent="2"/>
      <protection/>
    </xf>
    <xf numFmtId="0" fontId="21" fillId="0" borderId="0" xfId="20" applyFont="1" applyAlignment="1">
      <alignment vertical="center" wrapText="1"/>
      <protection/>
    </xf>
    <xf numFmtId="0" fontId="6" fillId="0" borderId="0" xfId="20" applyFont="1" applyAlignment="1">
      <alignment horizontal="center" vertical="center"/>
      <protection/>
    </xf>
    <xf numFmtId="0" fontId="8" fillId="0" borderId="0" xfId="20" applyFont="1" applyAlignment="1">
      <alignment horizontal="center" vertical="center"/>
      <protection/>
    </xf>
    <xf numFmtId="0" fontId="9" fillId="0" borderId="0" xfId="20" applyFont="1" applyAlignment="1">
      <alignment horizontal="center" vertical="center" wrapText="1"/>
      <protection/>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11" fillId="0" borderId="18" xfId="22" applyFont="1" applyBorder="1" applyAlignment="1">
      <alignment horizontal="center" vertical="center"/>
      <protection/>
    </xf>
    <xf numFmtId="0" fontId="11" fillId="0" borderId="20" xfId="22" applyFont="1" applyBorder="1" applyAlignment="1">
      <alignment horizontal="center" vertical="center"/>
      <protection/>
    </xf>
    <xf numFmtId="0" fontId="11" fillId="0" borderId="19" xfId="22" applyFont="1" applyBorder="1" applyAlignment="1">
      <alignment horizontal="center" vertical="center"/>
      <protection/>
    </xf>
    <xf numFmtId="0" fontId="3" fillId="0" borderId="9" xfId="20" applyFont="1" applyBorder="1" applyAlignment="1">
      <alignment horizontal="center" vertical="center"/>
      <protection/>
    </xf>
    <xf numFmtId="0" fontId="3" fillId="0" borderId="11" xfId="20" applyFont="1" applyBorder="1" applyAlignment="1">
      <alignment horizontal="center" vertical="center"/>
      <protection/>
    </xf>
    <xf numFmtId="0" fontId="3" fillId="0" borderId="10" xfId="20" applyFont="1" applyBorder="1" applyAlignment="1">
      <alignment horizontal="center" vertical="center"/>
      <protection/>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xf numFmtId="0" fontId="21" fillId="0" borderId="19" xfId="20" applyFont="1" applyBorder="1" applyAlignment="1">
      <alignment horizontal="center" vertical="center"/>
      <protection/>
    </xf>
    <xf numFmtId="0" fontId="17" fillId="0" borderId="19" xfId="20" applyFont="1" applyBorder="1" applyAlignment="1">
      <alignment horizontal="center" vertical="center"/>
      <protection/>
    </xf>
    <xf numFmtId="0" fontId="17" fillId="0" borderId="20" xfId="20" applyFont="1" applyBorder="1" applyAlignment="1">
      <alignment horizontal="center" vertical="center"/>
      <protection/>
    </xf>
    <xf numFmtId="0" fontId="21" fillId="0" borderId="10" xfId="20" applyFont="1" applyBorder="1" applyAlignment="1">
      <alignment horizontal="center" vertical="center"/>
      <protection/>
    </xf>
    <xf numFmtId="0" fontId="17" fillId="0" borderId="76" xfId="20" applyFont="1" applyBorder="1" applyAlignment="1">
      <alignment horizontal="center" vertical="center"/>
      <protection/>
    </xf>
    <xf numFmtId="0" fontId="17" fillId="0" borderId="77" xfId="20" applyFont="1" applyBorder="1" applyAlignment="1">
      <alignment horizontal="center" vertical="center"/>
      <protection/>
    </xf>
    <xf numFmtId="49" fontId="9" fillId="0" borderId="1" xfId="20" applyNumberFormat="1" applyFont="1" applyBorder="1" applyAlignment="1">
      <alignment horizontal="center" vertical="center"/>
      <protection/>
    </xf>
    <xf numFmtId="49" fontId="9" fillId="0" borderId="2" xfId="20" applyNumberFormat="1" applyFont="1" applyBorder="1" applyAlignment="1">
      <alignment horizontal="center" vertical="center"/>
      <protection/>
    </xf>
    <xf numFmtId="49" fontId="9" fillId="0" borderId="3" xfId="20" applyNumberFormat="1" applyFont="1" applyBorder="1" applyAlignment="1">
      <alignment horizontal="center" vertical="center"/>
      <protection/>
    </xf>
    <xf numFmtId="0" fontId="14" fillId="0" borderId="1" xfId="20" applyFont="1" applyBorder="1" applyAlignment="1">
      <alignment horizontal="left" vertical="top" wrapText="1"/>
      <protection/>
    </xf>
    <xf numFmtId="0" fontId="14" fillId="0" borderId="2" xfId="20" applyFont="1" applyBorder="1" applyAlignment="1">
      <alignment horizontal="left" vertical="top" wrapText="1"/>
      <protection/>
    </xf>
    <xf numFmtId="0" fontId="14" fillId="0" borderId="3" xfId="20" applyFont="1" applyBorder="1" applyAlignment="1">
      <alignment horizontal="left" vertical="top" wrapText="1"/>
      <protection/>
    </xf>
    <xf numFmtId="164" fontId="11" fillId="0" borderId="2" xfId="26" applyNumberFormat="1" applyFont="1" applyBorder="1" applyAlignment="1">
      <alignment horizontal="right" vertical="center"/>
      <protection/>
    </xf>
    <xf numFmtId="164" fontId="11" fillId="0" borderId="3" xfId="26" applyNumberFormat="1" applyFont="1" applyBorder="1" applyAlignment="1">
      <alignment horizontal="right" vertical="center"/>
      <protection/>
    </xf>
    <xf numFmtId="164" fontId="11" fillId="0" borderId="22" xfId="26" applyNumberFormat="1" applyFont="1" applyFill="1" applyBorder="1" applyAlignment="1">
      <alignment horizontal="right" vertical="center"/>
      <protection/>
    </xf>
    <xf numFmtId="164" fontId="11" fillId="0" borderId="24" xfId="26" applyNumberFormat="1" applyFont="1" applyFill="1" applyBorder="1" applyAlignment="1">
      <alignment horizontal="right" vertical="center"/>
      <protection/>
    </xf>
    <xf numFmtId="0" fontId="14" fillId="0" borderId="1" xfId="20" applyFont="1" applyBorder="1" applyAlignment="1">
      <alignment horizontal="left" vertical="center" wrapText="1"/>
      <protection/>
    </xf>
    <xf numFmtId="0" fontId="14" fillId="0" borderId="2" xfId="20" applyFont="1" applyBorder="1" applyAlignment="1">
      <alignment horizontal="left" vertical="center" wrapText="1"/>
      <protection/>
    </xf>
    <xf numFmtId="0" fontId="14" fillId="0" borderId="3" xfId="20" applyFont="1" applyBorder="1" applyAlignment="1">
      <alignment horizontal="left" vertical="center" wrapText="1"/>
      <protection/>
    </xf>
    <xf numFmtId="49" fontId="14" fillId="0" borderId="1" xfId="20" applyNumberFormat="1" applyFont="1" applyBorder="1" applyAlignment="1">
      <alignment horizontal="center" vertical="center" wrapText="1"/>
      <protection/>
    </xf>
    <xf numFmtId="49" fontId="14" fillId="0" borderId="2" xfId="20" applyNumberFormat="1" applyFont="1" applyBorder="1" applyAlignment="1">
      <alignment horizontal="center" vertical="center" wrapText="1"/>
      <protection/>
    </xf>
    <xf numFmtId="49" fontId="14" fillId="0" borderId="3" xfId="20" applyNumberFormat="1" applyFont="1" applyBorder="1" applyAlignment="1">
      <alignment horizontal="center" vertical="center" wrapText="1"/>
      <protection/>
    </xf>
    <xf numFmtId="167" fontId="3" fillId="0" borderId="4" xfId="20" applyNumberFormat="1" applyFont="1" applyBorder="1" applyAlignment="1">
      <alignment horizontal="left"/>
      <protection/>
    </xf>
    <xf numFmtId="167" fontId="3" fillId="0" borderId="5" xfId="20" applyNumberFormat="1" applyFont="1" applyBorder="1" applyAlignment="1">
      <alignment horizontal="left"/>
      <protection/>
    </xf>
    <xf numFmtId="167" fontId="3" fillId="0" borderId="6" xfId="20" applyNumberFormat="1" applyFont="1" applyBorder="1" applyAlignment="1">
      <alignment horizontal="left"/>
      <protection/>
    </xf>
    <xf numFmtId="49" fontId="33" fillId="4" borderId="78" xfId="31" applyNumberFormat="1" applyFont="1" applyFill="1" applyBorder="1" applyAlignment="1">
      <alignment horizontal="left" wrapText="1"/>
      <protection/>
    </xf>
    <xf numFmtId="49" fontId="34" fillId="0" borderId="79" xfId="32" applyNumberFormat="1" applyFont="1" applyBorder="1" applyAlignment="1">
      <alignment horizontal="left" wrapText="1"/>
      <protection/>
    </xf>
    <xf numFmtId="43" fontId="11" fillId="3" borderId="23" xfId="34" applyFont="1" applyFill="1" applyBorder="1" applyAlignment="1">
      <alignment horizontal="right" indent="3"/>
    </xf>
    <xf numFmtId="43" fontId="11" fillId="3" borderId="24" xfId="34" applyFont="1" applyFill="1" applyBorder="1" applyAlignment="1">
      <alignment horizontal="right" indent="3"/>
    </xf>
    <xf numFmtId="0" fontId="30" fillId="0" borderId="0" xfId="31" applyFont="1" applyAlignment="1">
      <alignment horizontal="center"/>
      <protection/>
    </xf>
    <xf numFmtId="0" fontId="1" fillId="0" borderId="80" xfId="31" applyFont="1" applyBorder="1" applyAlignment="1">
      <alignment horizontal="center"/>
      <protection/>
    </xf>
    <xf numFmtId="0" fontId="1" fillId="0" borderId="81" xfId="31" applyFont="1" applyBorder="1" applyAlignment="1">
      <alignment horizontal="center"/>
      <protection/>
    </xf>
    <xf numFmtId="49" fontId="1" fillId="0" borderId="82" xfId="31" applyNumberFormat="1" applyFont="1" applyBorder="1" applyAlignment="1">
      <alignment horizontal="center"/>
      <protection/>
    </xf>
    <xf numFmtId="0" fontId="1" fillId="0" borderId="83" xfId="31" applyFont="1" applyBorder="1" applyAlignment="1">
      <alignment horizontal="center"/>
      <protection/>
    </xf>
    <xf numFmtId="0" fontId="1" fillId="0" borderId="84" xfId="31" applyFont="1" applyBorder="1" applyAlignment="1">
      <alignment horizontal="center" shrinkToFit="1"/>
      <protection/>
    </xf>
    <xf numFmtId="0" fontId="1" fillId="0" borderId="71" xfId="31" applyFont="1" applyBorder="1" applyAlignment="1">
      <alignment horizontal="center" shrinkToFit="1"/>
      <protection/>
    </xf>
    <xf numFmtId="0" fontId="1" fillId="0" borderId="85" xfId="31" applyFont="1" applyBorder="1" applyAlignment="1">
      <alignment horizontal="center" shrinkToFit="1"/>
      <protection/>
    </xf>
  </cellXfs>
  <cellStyles count="57">
    <cellStyle name="Normal" xfId="0"/>
    <cellStyle name="Percent" xfId="15"/>
    <cellStyle name="Currency" xfId="16"/>
    <cellStyle name="Currency [0]" xfId="17"/>
    <cellStyle name="Comma" xfId="18"/>
    <cellStyle name="Comma [0]" xfId="19"/>
    <cellStyle name="normální_Prot.o skutečné výměře_př_5" xfId="20"/>
    <cellStyle name="Excel Built-in Excel Built-in Excel Built-in Excel Built-in Excel Built-in Excel Built-in Excel Built-in čárky [0]_12-19-01 Mosty u Jablunk.,žel. propust.km 289,552 zruš.-D204-" xfId="21"/>
    <cellStyle name="normální_Zjišť.prot." xfId="22"/>
    <cellStyle name="normální_přílohy_fakturace_PS122801_1 2" xfId="23"/>
    <cellStyle name="normální_010_SO151601" xfId="24"/>
    <cellStyle name="Čárka" xfId="25"/>
    <cellStyle name="normální_050_SO130101_068_SO130101" xfId="26"/>
    <cellStyle name="Normální 132" xfId="27"/>
    <cellStyle name="normální_POL.XLS" xfId="28"/>
    <cellStyle name="normální_ZP SO111701_11_07_027_SO131911" xfId="29"/>
    <cellStyle name="normální 3" xfId="30"/>
    <cellStyle name="normální_POL.XLS 2" xfId="31"/>
    <cellStyle name="normální 12" xfId="32"/>
    <cellStyle name="normální 13" xfId="33"/>
    <cellStyle name="čárky 3" xfId="34"/>
    <cellStyle name="Čárka 2" xfId="35"/>
    <cellStyle name="Čárka 3" xfId="36"/>
    <cellStyle name="Excel Built-in Normal" xfId="37"/>
    <cellStyle name="Hypertextový odkaz 2" xfId="38"/>
    <cellStyle name="Hypertextový odkaz 3" xfId="39"/>
    <cellStyle name="Měna 2" xfId="40"/>
    <cellStyle name="Měna 3" xfId="41"/>
    <cellStyle name="Normální 10" xfId="42"/>
    <cellStyle name="Normální 11" xfId="43"/>
    <cellStyle name="Normální 2" xfId="44"/>
    <cellStyle name="Normální 2 10" xfId="45"/>
    <cellStyle name="normální 2 2" xfId="46"/>
    <cellStyle name="Normální 2 3" xfId="47"/>
    <cellStyle name="Normální 2 4" xfId="48"/>
    <cellStyle name="Normální 2 5" xfId="49"/>
    <cellStyle name="Normální 2 6" xfId="50"/>
    <cellStyle name="Normální 2 7" xfId="51"/>
    <cellStyle name="Normální 2 8" xfId="52"/>
    <cellStyle name="Normální 2 9" xfId="53"/>
    <cellStyle name="Normální 3 2" xfId="54"/>
    <cellStyle name="Normální 4" xfId="55"/>
    <cellStyle name="Normální 4 10" xfId="56"/>
    <cellStyle name="Normální 4 2" xfId="57"/>
    <cellStyle name="Normální 4 3" xfId="58"/>
    <cellStyle name="Normální 4 4" xfId="59"/>
    <cellStyle name="Normální 4 5" xfId="60"/>
    <cellStyle name="Normální 4 6" xfId="61"/>
    <cellStyle name="Normální 4 7" xfId="62"/>
    <cellStyle name="Normální 4 8" xfId="63"/>
    <cellStyle name="Normální 4 9" xfId="64"/>
    <cellStyle name="Normální 5" xfId="65"/>
    <cellStyle name="Normální 6" xfId="66"/>
    <cellStyle name="Normální 7" xfId="67"/>
    <cellStyle name="Normální 8" xfId="68"/>
    <cellStyle name="Normální 9" xfId="69"/>
    <cellStyle name="Procenta 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J50"/>
  <sheetViews>
    <sheetView zoomScale="150" zoomScaleNormal="150" zoomScaleSheetLayoutView="115" workbookViewId="0" topLeftCell="A15">
      <selection activeCell="D55" sqref="D55"/>
    </sheetView>
  </sheetViews>
  <sheetFormatPr defaultColWidth="9.16015625" defaultRowHeight="13.5"/>
  <cols>
    <col min="1" max="1" width="8.66015625" style="6" customWidth="1"/>
    <col min="2" max="2" width="47.16015625" style="6" customWidth="1"/>
    <col min="3" max="3" width="20.66015625" style="6" customWidth="1"/>
    <col min="4" max="4" width="19" style="6" customWidth="1"/>
    <col min="5" max="5" width="22.66015625" style="6" customWidth="1"/>
    <col min="6" max="6" width="15.16015625" style="6" bestFit="1" customWidth="1"/>
    <col min="7" max="7" width="4.66015625" style="6" customWidth="1"/>
    <col min="8" max="8" width="10.5" style="7" bestFit="1" customWidth="1"/>
    <col min="9" max="9" width="10" style="6" bestFit="1" customWidth="1"/>
    <col min="10" max="16384" width="9.16015625" style="6" customWidth="1"/>
  </cols>
  <sheetData>
    <row r="1" spans="1:5" ht="24.95" customHeight="1" hidden="1">
      <c r="A1"/>
      <c r="B1"/>
      <c r="C1"/>
      <c r="D1"/>
      <c r="E1"/>
    </row>
    <row r="2" spans="1:5" ht="5.1" customHeight="1" hidden="1">
      <c r="A2"/>
      <c r="B2"/>
      <c r="C2"/>
      <c r="D2"/>
      <c r="E2"/>
    </row>
    <row r="3" spans="1:8" s="1" customFormat="1" ht="24.95" customHeight="1" hidden="1">
      <c r="A3" s="346"/>
      <c r="B3" s="346"/>
      <c r="C3" s="346"/>
      <c r="D3" s="346"/>
      <c r="E3" s="346"/>
      <c r="H3" s="8"/>
    </row>
    <row r="4" spans="1:8" s="1" customFormat="1" ht="24.95" customHeight="1" hidden="1">
      <c r="A4" s="347"/>
      <c r="B4" s="347"/>
      <c r="C4" s="347"/>
      <c r="D4" s="347"/>
      <c r="E4" s="347"/>
      <c r="H4" s="8"/>
    </row>
    <row r="5" spans="1:8" s="1" customFormat="1" ht="5.1" customHeight="1" hidden="1">
      <c r="A5" s="9"/>
      <c r="B5" s="9"/>
      <c r="C5" s="9"/>
      <c r="D5" s="9"/>
      <c r="E5" s="9"/>
      <c r="H5" s="8"/>
    </row>
    <row r="6" spans="1:8" ht="60" customHeight="1">
      <c r="A6" s="348" t="s">
        <v>246</v>
      </c>
      <c r="B6" s="348"/>
      <c r="C6" s="348"/>
      <c r="D6" s="348"/>
      <c r="E6" s="348"/>
      <c r="H6" s="10"/>
    </row>
    <row r="7" spans="1:8" ht="5.1" customHeight="1">
      <c r="A7" s="11"/>
      <c r="B7" s="12"/>
      <c r="C7" s="12"/>
      <c r="D7" s="12"/>
      <c r="E7" s="12"/>
      <c r="H7" s="10"/>
    </row>
    <row r="8" spans="1:9" s="2" customFormat="1" ht="12.6" customHeight="1">
      <c r="A8" s="13" t="s">
        <v>0</v>
      </c>
      <c r="B8" s="14"/>
      <c r="C8" s="14"/>
      <c r="D8" s="14"/>
      <c r="E8" s="15"/>
      <c r="H8" s="10"/>
      <c r="I8" s="10"/>
    </row>
    <row r="9" spans="1:8" ht="12.75">
      <c r="A9" s="16" t="s">
        <v>1</v>
      </c>
      <c r="B9" s="17" t="s">
        <v>2</v>
      </c>
      <c r="C9" s="18"/>
      <c r="D9" s="18"/>
      <c r="E9" s="19"/>
      <c r="H9" s="10"/>
    </row>
    <row r="10" spans="1:8" ht="15" customHeight="1">
      <c r="A10" s="20" t="s">
        <v>3</v>
      </c>
      <c r="B10" s="21" t="s">
        <v>4</v>
      </c>
      <c r="C10" s="22"/>
      <c r="D10" s="22"/>
      <c r="E10" s="23"/>
      <c r="H10" s="10"/>
    </row>
    <row r="11" spans="1:10" s="3" customFormat="1" ht="15" customHeight="1">
      <c r="A11" s="24" t="s">
        <v>5</v>
      </c>
      <c r="B11" s="25" t="s">
        <v>6</v>
      </c>
      <c r="C11" s="26"/>
      <c r="D11" s="27" t="s">
        <v>7</v>
      </c>
      <c r="E11" s="28">
        <v>14388088.88</v>
      </c>
      <c r="J11" s="29"/>
    </row>
    <row r="12" spans="1:8" ht="9.95" customHeight="1">
      <c r="A12" s="30"/>
      <c r="B12" s="30"/>
      <c r="C12" s="30"/>
      <c r="D12" s="30"/>
      <c r="E12" s="30"/>
      <c r="H12" s="10"/>
    </row>
    <row r="13" spans="1:9" s="2" customFormat="1" ht="12.6" customHeight="1">
      <c r="A13" s="31" t="s">
        <v>8</v>
      </c>
      <c r="B13" s="32"/>
      <c r="C13" s="32"/>
      <c r="D13" s="32"/>
      <c r="E13" s="32"/>
      <c r="H13" s="10"/>
      <c r="I13" s="10"/>
    </row>
    <row r="14" spans="1:9" ht="12.6" customHeight="1">
      <c r="A14" s="33" t="s">
        <v>9</v>
      </c>
      <c r="B14" s="34" t="s">
        <v>10</v>
      </c>
      <c r="C14" s="35" t="s">
        <v>11</v>
      </c>
      <c r="D14" s="36" t="s">
        <v>12</v>
      </c>
      <c r="E14" s="37" t="s">
        <v>13</v>
      </c>
      <c r="H14" s="10"/>
      <c r="I14" s="10"/>
    </row>
    <row r="15" spans="1:9" ht="12.6" customHeight="1">
      <c r="A15" s="38" t="s">
        <v>14</v>
      </c>
      <c r="B15" s="39" t="s">
        <v>15</v>
      </c>
      <c r="C15" s="40">
        <v>151012.79</v>
      </c>
      <c r="D15" s="41">
        <f aca="true" t="shared" si="0" ref="D15:D18">E15-C15</f>
        <v>31712.685899999982</v>
      </c>
      <c r="E15" s="42">
        <f aca="true" t="shared" si="1" ref="E15:E18">C15*1.21</f>
        <v>182725.4759</v>
      </c>
      <c r="H15" s="43"/>
      <c r="I15" s="43"/>
    </row>
    <row r="16" spans="1:9" ht="12.6" customHeight="1">
      <c r="A16" s="44" t="s">
        <v>16</v>
      </c>
      <c r="B16" s="45" t="s">
        <v>17</v>
      </c>
      <c r="C16" s="46">
        <v>3830.8</v>
      </c>
      <c r="D16" s="41">
        <f t="shared" si="0"/>
        <v>804.4679999999998</v>
      </c>
      <c r="E16" s="42">
        <f t="shared" si="1"/>
        <v>4635.268</v>
      </c>
      <c r="H16" s="43"/>
      <c r="I16" s="43"/>
    </row>
    <row r="17" spans="1:9" ht="12.6" customHeight="1">
      <c r="A17" s="44" t="s">
        <v>18</v>
      </c>
      <c r="B17" s="47" t="s">
        <v>19</v>
      </c>
      <c r="C17" s="46">
        <v>154140.51</v>
      </c>
      <c r="D17" s="41">
        <f t="shared" si="0"/>
        <v>32369.507099999988</v>
      </c>
      <c r="E17" s="42">
        <f t="shared" si="1"/>
        <v>186510.0171</v>
      </c>
      <c r="H17" s="43"/>
      <c r="I17" s="43"/>
    </row>
    <row r="18" spans="1:9" ht="12.6" customHeight="1">
      <c r="A18" s="44" t="s">
        <v>20</v>
      </c>
      <c r="B18" s="47" t="s">
        <v>21</v>
      </c>
      <c r="C18" s="46">
        <v>52030</v>
      </c>
      <c r="D18" s="41">
        <f t="shared" si="0"/>
        <v>10926.299999999996</v>
      </c>
      <c r="E18" s="42">
        <f t="shared" si="1"/>
        <v>62956.299999999996</v>
      </c>
      <c r="H18" s="43"/>
      <c r="I18" s="43"/>
    </row>
    <row r="19" spans="1:9" ht="12.6" customHeight="1">
      <c r="A19" s="48" t="s">
        <v>22</v>
      </c>
      <c r="B19" s="49" t="s">
        <v>23</v>
      </c>
      <c r="C19" s="50">
        <v>998437.94</v>
      </c>
      <c r="D19" s="51">
        <f>E19-C19</f>
        <v>209671.96739999996</v>
      </c>
      <c r="E19" s="52">
        <f>C19*1.21</f>
        <v>1208109.9074</v>
      </c>
      <c r="H19" s="43"/>
      <c r="I19" s="43"/>
    </row>
    <row r="20" spans="1:9" ht="12.6" customHeight="1" thickBot="1">
      <c r="A20" s="53" t="s">
        <v>24</v>
      </c>
      <c r="B20" s="54" t="s">
        <v>25</v>
      </c>
      <c r="C20" s="55">
        <v>69000</v>
      </c>
      <c r="D20" s="51">
        <f>E20-C20</f>
        <v>14490</v>
      </c>
      <c r="E20" s="56">
        <f>C20*1.21</f>
        <v>83490</v>
      </c>
      <c r="H20" s="43"/>
      <c r="I20" s="43"/>
    </row>
    <row r="21" spans="1:9" ht="12.6" customHeight="1" thickBot="1">
      <c r="A21" s="57"/>
      <c r="B21" s="58" t="s">
        <v>248</v>
      </c>
      <c r="C21" s="59">
        <f>SUM(C15:C20)</f>
        <v>1428452.04</v>
      </c>
      <c r="D21" s="59">
        <f>SUM(D15:D20)</f>
        <v>299974.9283999999</v>
      </c>
      <c r="E21" s="59">
        <f>SUM(E15:E20)</f>
        <v>1728426.9684</v>
      </c>
      <c r="H21" s="60"/>
      <c r="I21" s="60"/>
    </row>
    <row r="22" spans="1:9" ht="9.95" customHeight="1">
      <c r="A22" s="61"/>
      <c r="B22"/>
      <c r="C22"/>
      <c r="D22"/>
      <c r="E22"/>
      <c r="H22" s="62"/>
      <c r="I22" s="63"/>
    </row>
    <row r="23" spans="1:9" s="2" customFormat="1" ht="12.6" customHeight="1">
      <c r="A23" s="31" t="s">
        <v>26</v>
      </c>
      <c r="B23" s="32"/>
      <c r="C23" s="32"/>
      <c r="D23" s="32"/>
      <c r="E23" s="32"/>
      <c r="H23" s="10"/>
      <c r="I23" s="10"/>
    </row>
    <row r="24" spans="1:9" ht="12.6" customHeight="1">
      <c r="A24" s="64" t="s">
        <v>9</v>
      </c>
      <c r="B24" s="65" t="s">
        <v>27</v>
      </c>
      <c r="C24" s="66" t="s">
        <v>11</v>
      </c>
      <c r="D24" s="67" t="s">
        <v>12</v>
      </c>
      <c r="E24" s="68" t="s">
        <v>13</v>
      </c>
      <c r="H24" s="10"/>
      <c r="I24" s="10"/>
    </row>
    <row r="25" spans="1:9" s="4" customFormat="1" ht="15" customHeight="1">
      <c r="A25" s="69"/>
      <c r="B25" s="70" t="s">
        <v>28</v>
      </c>
      <c r="C25" s="71">
        <v>14388088.88</v>
      </c>
      <c r="D25" s="72">
        <v>3021498.6648000013</v>
      </c>
      <c r="E25" s="73">
        <v>17409587.544800002</v>
      </c>
      <c r="H25" s="74"/>
      <c r="I25" s="74"/>
    </row>
    <row r="26" spans="1:9" s="4" customFormat="1" ht="15" customHeight="1" thickBot="1">
      <c r="A26" s="75"/>
      <c r="B26" s="76" t="s">
        <v>29</v>
      </c>
      <c r="C26" s="77">
        <f>C21</f>
        <v>1428452.04</v>
      </c>
      <c r="D26" s="78">
        <f>D21</f>
        <v>299974.9283999999</v>
      </c>
      <c r="E26" s="79">
        <f>E21</f>
        <v>1728426.9684</v>
      </c>
      <c r="H26" s="74"/>
      <c r="I26" s="74"/>
    </row>
    <row r="27" spans="1:9" s="4" customFormat="1" ht="15" customHeight="1" thickBot="1">
      <c r="A27" s="80"/>
      <c r="B27" s="81" t="s">
        <v>30</v>
      </c>
      <c r="C27" s="82">
        <f>SUM(C25:C26)</f>
        <v>15816540.920000002</v>
      </c>
      <c r="D27" s="82">
        <f>SUM(D25:D26)</f>
        <v>3321473.5932000014</v>
      </c>
      <c r="E27" s="82">
        <f>SUM(E25:E26)</f>
        <v>19138014.513200004</v>
      </c>
      <c r="H27" s="83"/>
      <c r="I27" s="83"/>
    </row>
    <row r="28" spans="1:8" ht="9.95" customHeight="1">
      <c r="A28" s="4"/>
      <c r="B28" s="4"/>
      <c r="C28" s="4"/>
      <c r="D28" s="4"/>
      <c r="E28" s="4"/>
      <c r="H28" s="10"/>
    </row>
    <row r="29" spans="1:9" s="2" customFormat="1" ht="12.6" customHeight="1" hidden="1">
      <c r="A29" s="31" t="s">
        <v>31</v>
      </c>
      <c r="B29" s="32"/>
      <c r="C29" s="32"/>
      <c r="D29" s="32"/>
      <c r="E29" s="32"/>
      <c r="H29" s="10"/>
      <c r="I29" s="10"/>
    </row>
    <row r="30" spans="1:8" ht="103.5" customHeight="1" hidden="1">
      <c r="A30" s="358"/>
      <c r="B30" s="359"/>
      <c r="C30" s="359"/>
      <c r="D30" s="359"/>
      <c r="E30" s="360"/>
      <c r="H30" s="10"/>
    </row>
    <row r="31" spans="1:8" ht="12.6" customHeight="1" hidden="1">
      <c r="A31" s="84" t="s">
        <v>32</v>
      </c>
      <c r="B31" s="4"/>
      <c r="C31" s="4"/>
      <c r="D31" s="4"/>
      <c r="E31" s="85"/>
      <c r="H31" s="10"/>
    </row>
    <row r="32" spans="1:8" ht="12.6" customHeight="1" hidden="1">
      <c r="A32" s="84" t="s">
        <v>33</v>
      </c>
      <c r="B32" s="4"/>
      <c r="C32" s="4"/>
      <c r="D32" s="4"/>
      <c r="E32" s="85"/>
      <c r="H32" s="10"/>
    </row>
    <row r="33" spans="1:8" ht="12.6" customHeight="1" hidden="1">
      <c r="A33" s="86" t="s">
        <v>34</v>
      </c>
      <c r="B33" s="87"/>
      <c r="C33" s="87"/>
      <c r="D33" s="87"/>
      <c r="E33" s="88"/>
      <c r="H33" s="10"/>
    </row>
    <row r="34" spans="1:8" ht="9.95" customHeight="1" hidden="1">
      <c r="A34" s="4"/>
      <c r="B34" s="4"/>
      <c r="C34" s="4"/>
      <c r="D34" s="4"/>
      <c r="E34" s="4"/>
      <c r="H34" s="10"/>
    </row>
    <row r="35" spans="1:9" s="2" customFormat="1" ht="12.6" customHeight="1" hidden="1">
      <c r="A35" s="31" t="s">
        <v>35</v>
      </c>
      <c r="B35" s="32"/>
      <c r="C35" s="32"/>
      <c r="D35" s="32"/>
      <c r="E35" s="32"/>
      <c r="H35" s="10"/>
      <c r="I35" s="10"/>
    </row>
    <row r="36" spans="1:8" ht="30" customHeight="1" hidden="1">
      <c r="A36" s="89"/>
      <c r="B36" s="90"/>
      <c r="C36" s="90"/>
      <c r="D36" s="90"/>
      <c r="E36" s="91"/>
      <c r="H36" s="10"/>
    </row>
    <row r="37" spans="1:8" ht="9.95" customHeight="1" hidden="1">
      <c r="A37" s="4"/>
      <c r="B37" s="4"/>
      <c r="C37" s="4"/>
      <c r="D37" s="4"/>
      <c r="E37" s="4"/>
      <c r="H37" s="10"/>
    </row>
    <row r="38" spans="1:9" s="2" customFormat="1" ht="12.6" customHeight="1" hidden="1">
      <c r="A38" s="31" t="s">
        <v>36</v>
      </c>
      <c r="B38" s="32"/>
      <c r="C38" s="32"/>
      <c r="D38" s="32"/>
      <c r="E38" s="32"/>
      <c r="H38" s="10"/>
      <c r="I38" s="10"/>
    </row>
    <row r="39" spans="1:8" ht="40.5" customHeight="1" hidden="1">
      <c r="A39" s="349"/>
      <c r="B39" s="350"/>
      <c r="C39" s="350"/>
      <c r="D39" s="350"/>
      <c r="E39" s="351"/>
      <c r="H39" s="10"/>
    </row>
    <row r="40" spans="1:8" ht="9.95" customHeight="1" hidden="1">
      <c r="A40" s="4"/>
      <c r="B40" s="4"/>
      <c r="C40" s="4"/>
      <c r="D40" s="4"/>
      <c r="E40" s="4"/>
      <c r="H40" s="10"/>
    </row>
    <row r="41" spans="1:9" s="2" customFormat="1" ht="12.6" customHeight="1" hidden="1">
      <c r="A41" s="31" t="s">
        <v>37</v>
      </c>
      <c r="B41" s="32"/>
      <c r="C41" s="32"/>
      <c r="D41" s="32"/>
      <c r="E41" s="32"/>
      <c r="H41" s="10"/>
      <c r="I41" s="10"/>
    </row>
    <row r="42" spans="1:8" ht="35.25" customHeight="1" hidden="1">
      <c r="A42" s="349"/>
      <c r="B42" s="350"/>
      <c r="C42" s="350"/>
      <c r="D42" s="350"/>
      <c r="E42" s="351"/>
      <c r="H42" s="10"/>
    </row>
    <row r="43" spans="1:8" ht="9.95" customHeight="1" hidden="1">
      <c r="A43" s="4"/>
      <c r="B43" s="4"/>
      <c r="C43" s="4"/>
      <c r="D43" s="4"/>
      <c r="E43" s="4"/>
      <c r="H43" s="10"/>
    </row>
    <row r="44" spans="1:9" s="2" customFormat="1" ht="12.6" customHeight="1" hidden="1">
      <c r="A44" s="31" t="s">
        <v>38</v>
      </c>
      <c r="B44" s="32"/>
      <c r="C44" s="32"/>
      <c r="D44" s="32"/>
      <c r="E44" s="32"/>
      <c r="H44" s="10"/>
      <c r="I44" s="10"/>
    </row>
    <row r="45" spans="1:6" s="5" customFormat="1" ht="12.6" customHeight="1">
      <c r="A45" s="92" t="s">
        <v>39</v>
      </c>
      <c r="B45" s="93"/>
      <c r="C45" s="94" t="s">
        <v>40</v>
      </c>
      <c r="D45" s="95"/>
      <c r="E45" s="96"/>
      <c r="F45" s="97"/>
    </row>
    <row r="46" spans="1:6" s="5" customFormat="1" ht="12.6" customHeight="1">
      <c r="A46" s="98" t="s">
        <v>41</v>
      </c>
      <c r="B46" s="99"/>
      <c r="C46" s="100" t="s">
        <v>42</v>
      </c>
      <c r="D46" s="101"/>
      <c r="E46" s="102"/>
      <c r="F46" s="97"/>
    </row>
    <row r="47" spans="1:7" s="5" customFormat="1" ht="50.1" customHeight="1">
      <c r="A47" s="98"/>
      <c r="B47" s="99"/>
      <c r="D47" s="101"/>
      <c r="E47" s="99"/>
      <c r="G47" s="103"/>
    </row>
    <row r="48" spans="1:7" s="5" customFormat="1" ht="12.6" customHeight="1">
      <c r="A48" s="352" t="s">
        <v>43</v>
      </c>
      <c r="B48" s="353"/>
      <c r="C48" s="354"/>
      <c r="D48" s="354"/>
      <c r="E48" s="353"/>
      <c r="G48" s="103"/>
    </row>
    <row r="49" spans="1:8" ht="12.6" customHeight="1">
      <c r="A49" s="355" t="s">
        <v>44</v>
      </c>
      <c r="B49" s="356"/>
      <c r="C49" s="355"/>
      <c r="D49" s="357"/>
      <c r="E49" s="356"/>
      <c r="H49" s="10"/>
    </row>
    <row r="50" spans="1:5" ht="20.1" customHeight="1">
      <c r="A50" s="345" t="s">
        <v>249</v>
      </c>
      <c r="B50" s="345"/>
      <c r="C50" s="345"/>
      <c r="D50" s="345"/>
      <c r="E50" s="345"/>
    </row>
  </sheetData>
  <mergeCells count="11">
    <mergeCell ref="A50:E50"/>
    <mergeCell ref="A3:E3"/>
    <mergeCell ref="A4:E4"/>
    <mergeCell ref="A6:E6"/>
    <mergeCell ref="A39:E39"/>
    <mergeCell ref="A42:E42"/>
    <mergeCell ref="A48:B48"/>
    <mergeCell ref="C48:E48"/>
    <mergeCell ref="A49:B49"/>
    <mergeCell ref="C49:E49"/>
    <mergeCell ref="A30:E30"/>
  </mergeCells>
  <printOptions/>
  <pageMargins left="0.39375" right="0.39375" top="0.39375" bottom="0.39375" header="0.1965278" footer="0.196527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pageSetUpPr fitToPage="1"/>
  </sheetPr>
  <dimension ref="A1:X40"/>
  <sheetViews>
    <sheetView zoomScale="114" zoomScaleNormal="114" workbookViewId="0" topLeftCell="A14">
      <selection activeCell="C24" sqref="C24"/>
    </sheetView>
  </sheetViews>
  <sheetFormatPr defaultColWidth="9.16015625" defaultRowHeight="13.5"/>
  <cols>
    <col min="1" max="1" width="6.5" style="6" customWidth="1"/>
    <col min="2" max="2" width="14" style="6" customWidth="1"/>
    <col min="3" max="3" width="45.5" style="6" customWidth="1"/>
    <col min="4" max="4" width="7" style="6" customWidth="1"/>
    <col min="5" max="5" width="10.5" style="6" customWidth="1"/>
    <col min="6" max="6" width="12.5" style="6" customWidth="1"/>
    <col min="7" max="7" width="17.5" style="6" customWidth="1"/>
    <col min="8" max="8" width="13.66015625" style="2" customWidth="1"/>
    <col min="9" max="9" width="16" style="6" customWidth="1"/>
    <col min="10" max="10" width="14.5" style="6" customWidth="1"/>
    <col min="11" max="12" width="9.16015625" style="6" customWidth="1"/>
    <col min="13" max="13" width="16.66015625" style="6" customWidth="1"/>
    <col min="14" max="16384" width="9.16015625" style="6" customWidth="1"/>
  </cols>
  <sheetData>
    <row r="1" spans="1:7" ht="24.95" customHeight="1">
      <c r="A1" s="104"/>
      <c r="B1" s="104"/>
      <c r="C1" s="105"/>
      <c r="D1" s="104"/>
      <c r="E1" s="106"/>
      <c r="F1" s="106"/>
      <c r="G1" s="107" t="s">
        <v>14</v>
      </c>
    </row>
    <row r="2" spans="1:7" ht="5.1" customHeight="1">
      <c r="A2" s="104"/>
      <c r="B2" s="104"/>
      <c r="C2" s="105"/>
      <c r="D2" s="104"/>
      <c r="E2" s="106"/>
      <c r="F2" s="106"/>
      <c r="G2" s="107"/>
    </row>
    <row r="3" spans="1:7" ht="35.25" customHeight="1" hidden="1">
      <c r="A3" s="348" t="s">
        <v>45</v>
      </c>
      <c r="B3" s="348"/>
      <c r="C3" s="348"/>
      <c r="D3" s="348"/>
      <c r="E3" s="348"/>
      <c r="F3" s="348"/>
      <c r="G3" s="348"/>
    </row>
    <row r="4" spans="1:7" ht="5.1" customHeight="1">
      <c r="A4" s="108"/>
      <c r="B4" s="108"/>
      <c r="C4" s="108"/>
      <c r="D4" s="108"/>
      <c r="E4" s="108"/>
      <c r="F4" s="108"/>
      <c r="G4" s="108"/>
    </row>
    <row r="5" spans="1:7" ht="12.6" customHeight="1">
      <c r="A5" s="109" t="s">
        <v>46</v>
      </c>
      <c r="B5" s="110"/>
      <c r="C5" s="110"/>
      <c r="D5" s="110"/>
      <c r="E5" s="110"/>
      <c r="F5" s="110"/>
      <c r="G5" s="110"/>
    </row>
    <row r="6" spans="1:7" ht="24.95" customHeight="1">
      <c r="A6" s="367" t="s">
        <v>15</v>
      </c>
      <c r="B6" s="368"/>
      <c r="C6" s="368"/>
      <c r="D6" s="368"/>
      <c r="E6" s="368"/>
      <c r="F6" s="368"/>
      <c r="G6" s="369"/>
    </row>
    <row r="7" spans="1:7" ht="15" customHeight="1" hidden="1">
      <c r="A7" s="111"/>
      <c r="B7" s="111"/>
      <c r="C7" s="111"/>
      <c r="D7" s="111"/>
      <c r="E7" s="111"/>
      <c r="F7" s="111"/>
      <c r="G7" s="111"/>
    </row>
    <row r="8" spans="1:7" ht="12.6" customHeight="1" hidden="1">
      <c r="A8" s="112" t="s">
        <v>47</v>
      </c>
      <c r="B8" s="113"/>
      <c r="C8" s="113"/>
      <c r="D8" s="113"/>
      <c r="E8" s="113"/>
      <c r="F8" s="113"/>
      <c r="G8" s="113"/>
    </row>
    <row r="9" spans="1:7" ht="34.5" customHeight="1" hidden="1">
      <c r="A9" s="370" t="s">
        <v>48</v>
      </c>
      <c r="B9" s="371"/>
      <c r="C9" s="371"/>
      <c r="D9" s="371"/>
      <c r="E9" s="371"/>
      <c r="F9" s="371"/>
      <c r="G9" s="372"/>
    </row>
    <row r="10" spans="1:7" ht="15" customHeight="1" hidden="1">
      <c r="A10" s="114"/>
      <c r="B10" s="114"/>
      <c r="C10" s="114"/>
      <c r="D10" s="114"/>
      <c r="E10" s="114"/>
      <c r="F10" s="114"/>
      <c r="G10" s="114"/>
    </row>
    <row r="11" spans="1:7" ht="12.6" customHeight="1">
      <c r="A11" s="112" t="s">
        <v>49</v>
      </c>
      <c r="B11" s="113"/>
      <c r="C11" s="113"/>
      <c r="D11" s="113"/>
      <c r="E11" s="113"/>
      <c r="F11" s="113"/>
      <c r="G11" s="113"/>
    </row>
    <row r="12" spans="1:7" ht="41.25" customHeight="1">
      <c r="A12" s="115" t="s">
        <v>50</v>
      </c>
      <c r="B12" s="116" t="s">
        <v>51</v>
      </c>
      <c r="C12" s="117" t="s">
        <v>52</v>
      </c>
      <c r="D12" s="115" t="s">
        <v>53</v>
      </c>
      <c r="E12" s="115" t="s">
        <v>54</v>
      </c>
      <c r="F12" s="115" t="s">
        <v>55</v>
      </c>
      <c r="G12" s="115" t="s">
        <v>56</v>
      </c>
    </row>
    <row r="13" spans="1:9" ht="13.5">
      <c r="A13" s="118"/>
      <c r="B13" s="119">
        <v>413231211</v>
      </c>
      <c r="C13" s="120" t="s">
        <v>57</v>
      </c>
      <c r="D13" s="121" t="s">
        <v>58</v>
      </c>
      <c r="E13" s="122">
        <v>24</v>
      </c>
      <c r="F13" s="123">
        <v>189</v>
      </c>
      <c r="G13" s="124">
        <f>E13*F13</f>
        <v>4536</v>
      </c>
      <c r="H13" s="125"/>
      <c r="I13" s="126"/>
    </row>
    <row r="14" spans="1:9" ht="13.5">
      <c r="A14" s="118"/>
      <c r="B14" s="119"/>
      <c r="C14" s="120" t="s">
        <v>59</v>
      </c>
      <c r="D14" s="121"/>
      <c r="E14" s="122"/>
      <c r="F14" s="123"/>
      <c r="G14" s="124"/>
      <c r="H14" s="125"/>
      <c r="I14" s="127"/>
    </row>
    <row r="15" spans="1:9" ht="13.5">
      <c r="A15" s="118"/>
      <c r="B15" s="119" t="s">
        <v>60</v>
      </c>
      <c r="C15" s="120" t="s">
        <v>61</v>
      </c>
      <c r="D15" s="121" t="s">
        <v>62</v>
      </c>
      <c r="E15" s="122">
        <v>60.834</v>
      </c>
      <c r="F15" s="123">
        <v>46.1</v>
      </c>
      <c r="G15" s="124">
        <f aca="true" t="shared" si="0" ref="G15:G26">E15*F15</f>
        <v>2804.4474</v>
      </c>
      <c r="H15" s="125"/>
      <c r="I15" s="127"/>
    </row>
    <row r="16" spans="1:11" ht="36">
      <c r="A16" s="118"/>
      <c r="B16" s="119" t="s">
        <v>63</v>
      </c>
      <c r="C16" s="120" t="s">
        <v>64</v>
      </c>
      <c r="D16" s="121" t="s">
        <v>62</v>
      </c>
      <c r="E16" s="122">
        <v>60.834</v>
      </c>
      <c r="F16" s="123">
        <v>157.6</v>
      </c>
      <c r="G16" s="124">
        <f t="shared" si="0"/>
        <v>9587.438400000001</v>
      </c>
      <c r="H16" s="125"/>
      <c r="J16" s="125"/>
      <c r="K16" s="128"/>
    </row>
    <row r="17" spans="1:11" ht="47.25" customHeight="1">
      <c r="A17" s="118"/>
      <c r="B17" s="119" t="s">
        <v>65</v>
      </c>
      <c r="C17" s="120" t="s">
        <v>66</v>
      </c>
      <c r="D17" s="121" t="s">
        <v>67</v>
      </c>
      <c r="E17" s="122">
        <v>2.85</v>
      </c>
      <c r="F17" s="123">
        <v>500</v>
      </c>
      <c r="G17" s="124">
        <f t="shared" si="0"/>
        <v>1425</v>
      </c>
      <c r="H17" s="125"/>
      <c r="J17" s="125"/>
      <c r="K17" s="127"/>
    </row>
    <row r="18" spans="1:11" ht="24" customHeight="1">
      <c r="A18" s="118"/>
      <c r="B18" s="119" t="s">
        <v>68</v>
      </c>
      <c r="C18" s="120" t="s">
        <v>69</v>
      </c>
      <c r="D18" s="121" t="s">
        <v>62</v>
      </c>
      <c r="E18" s="122">
        <v>163.34</v>
      </c>
      <c r="F18" s="123">
        <v>110</v>
      </c>
      <c r="G18" s="124">
        <f t="shared" si="0"/>
        <v>17967.4</v>
      </c>
      <c r="H18" s="125"/>
      <c r="J18" s="125"/>
      <c r="K18" s="127"/>
    </row>
    <row r="19" spans="1:11" ht="36" customHeight="1">
      <c r="A19" s="118"/>
      <c r="B19" s="119" t="s">
        <v>70</v>
      </c>
      <c r="C19" s="120" t="s">
        <v>71</v>
      </c>
      <c r="D19" s="121" t="s">
        <v>62</v>
      </c>
      <c r="E19" s="122">
        <v>187.841</v>
      </c>
      <c r="F19" s="123">
        <v>261</v>
      </c>
      <c r="G19" s="124">
        <f t="shared" si="0"/>
        <v>49026.501000000004</v>
      </c>
      <c r="H19" s="125"/>
      <c r="J19" s="125"/>
      <c r="K19" s="127"/>
    </row>
    <row r="20" spans="1:14" ht="27" customHeight="1">
      <c r="A20" s="118"/>
      <c r="B20" s="119" t="s">
        <v>72</v>
      </c>
      <c r="C20" s="120" t="s">
        <v>73</v>
      </c>
      <c r="D20" s="121" t="s">
        <v>74</v>
      </c>
      <c r="E20" s="122">
        <v>5.75</v>
      </c>
      <c r="F20" s="123">
        <v>3870</v>
      </c>
      <c r="G20" s="124">
        <f t="shared" si="0"/>
        <v>22252.5</v>
      </c>
      <c r="H20" s="125"/>
      <c r="J20" s="125"/>
      <c r="K20" s="127"/>
      <c r="L20" s="126"/>
      <c r="M20" s="126"/>
      <c r="N20" s="126"/>
    </row>
    <row r="21" spans="1:22" ht="48">
      <c r="A21" s="129" t="s">
        <v>75</v>
      </c>
      <c r="B21" s="119" t="s">
        <v>76</v>
      </c>
      <c r="C21" s="120" t="s">
        <v>77</v>
      </c>
      <c r="D21" s="121" t="s">
        <v>62</v>
      </c>
      <c r="E21" s="122">
        <v>85</v>
      </c>
      <c r="F21" s="123">
        <v>16.7</v>
      </c>
      <c r="G21" s="124">
        <f t="shared" si="0"/>
        <v>1419.5</v>
      </c>
      <c r="H21" s="125"/>
      <c r="J21" s="125"/>
      <c r="K21" s="127"/>
      <c r="L21" s="126"/>
      <c r="M21" s="126"/>
      <c r="N21" s="126"/>
      <c r="V21" s="130"/>
    </row>
    <row r="22" spans="1:14" ht="13.5">
      <c r="A22" s="129"/>
      <c r="B22" s="119" t="s">
        <v>78</v>
      </c>
      <c r="C22" s="120" t="s">
        <v>79</v>
      </c>
      <c r="D22" s="121" t="s">
        <v>62</v>
      </c>
      <c r="E22" s="122">
        <v>85</v>
      </c>
      <c r="F22" s="123">
        <v>49.2</v>
      </c>
      <c r="G22" s="124">
        <f t="shared" si="0"/>
        <v>4182</v>
      </c>
      <c r="H22" s="125"/>
      <c r="J22" s="125"/>
      <c r="K22" s="127"/>
      <c r="L22" s="126"/>
      <c r="M22" s="131"/>
      <c r="N22" s="126"/>
    </row>
    <row r="23" spans="1:14" ht="27.75" customHeight="1">
      <c r="A23" s="129"/>
      <c r="B23" s="119" t="s">
        <v>80</v>
      </c>
      <c r="C23" s="120" t="s">
        <v>81</v>
      </c>
      <c r="D23" s="121" t="s">
        <v>62</v>
      </c>
      <c r="E23" s="122">
        <v>85</v>
      </c>
      <c r="F23" s="123">
        <v>171.2</v>
      </c>
      <c r="G23" s="124">
        <f t="shared" si="0"/>
        <v>14551.999999999998</v>
      </c>
      <c r="H23" s="125"/>
      <c r="J23" s="2"/>
      <c r="K23" s="132"/>
      <c r="L23" s="126"/>
      <c r="M23" s="126"/>
      <c r="N23" s="126"/>
    </row>
    <row r="24" spans="1:14" ht="24" customHeight="1">
      <c r="A24" s="129" t="s">
        <v>82</v>
      </c>
      <c r="B24" s="119" t="s">
        <v>83</v>
      </c>
      <c r="C24" s="120" t="s">
        <v>84</v>
      </c>
      <c r="D24" s="121" t="s">
        <v>62</v>
      </c>
      <c r="E24" s="122">
        <v>85</v>
      </c>
      <c r="F24" s="123">
        <v>185</v>
      </c>
      <c r="G24" s="124">
        <f t="shared" si="0"/>
        <v>15725</v>
      </c>
      <c r="H24" s="125"/>
      <c r="K24" s="126"/>
      <c r="L24" s="126"/>
      <c r="M24" s="126"/>
      <c r="N24" s="126"/>
    </row>
    <row r="25" spans="1:14" ht="12.6" customHeight="1">
      <c r="A25" s="129" t="s">
        <v>85</v>
      </c>
      <c r="B25" s="119" t="s">
        <v>86</v>
      </c>
      <c r="C25" s="120" t="s">
        <v>87</v>
      </c>
      <c r="D25" s="121" t="s">
        <v>62</v>
      </c>
      <c r="E25" s="122">
        <v>52</v>
      </c>
      <c r="F25" s="123">
        <v>55</v>
      </c>
      <c r="G25" s="124">
        <f t="shared" si="0"/>
        <v>2860</v>
      </c>
      <c r="H25" s="125"/>
      <c r="K25" s="126"/>
      <c r="L25" s="126"/>
      <c r="M25" s="126"/>
      <c r="N25" s="126"/>
    </row>
    <row r="26" spans="1:14" ht="32.25" customHeight="1">
      <c r="A26" s="133" t="s">
        <v>88</v>
      </c>
      <c r="B26" s="134" t="s">
        <v>89</v>
      </c>
      <c r="C26" s="135" t="s">
        <v>90</v>
      </c>
      <c r="D26" s="136" t="s">
        <v>62</v>
      </c>
      <c r="E26" s="137">
        <v>85</v>
      </c>
      <c r="F26" s="138">
        <v>55</v>
      </c>
      <c r="G26" s="124">
        <f t="shared" si="0"/>
        <v>4675</v>
      </c>
      <c r="H26" s="125"/>
      <c r="K26" s="126"/>
      <c r="L26" s="126"/>
      <c r="M26" s="126"/>
      <c r="N26" s="126"/>
    </row>
    <row r="27" spans="1:24" s="2" customFormat="1" ht="24" customHeight="1">
      <c r="A27" s="139"/>
      <c r="B27" s="140" t="s">
        <v>91</v>
      </c>
      <c r="C27" s="141"/>
      <c r="D27" s="142"/>
      <c r="E27" s="143"/>
      <c r="F27" s="373">
        <f>SUM(G13:G26)</f>
        <v>151012.7868</v>
      </c>
      <c r="G27" s="374"/>
      <c r="I27" s="6"/>
      <c r="W27" s="22"/>
      <c r="X27" s="22"/>
    </row>
    <row r="28" spans="1:24" s="2" customFormat="1" ht="12.6" customHeight="1">
      <c r="A28" s="144"/>
      <c r="B28" s="144"/>
      <c r="C28" s="145"/>
      <c r="D28" s="146"/>
      <c r="E28" s="147"/>
      <c r="F28" s="148"/>
      <c r="G28" s="148"/>
      <c r="I28" s="6"/>
      <c r="W28" s="22"/>
      <c r="X28" s="22"/>
    </row>
    <row r="29" spans="1:24" s="2" customFormat="1" ht="39.95" customHeight="1" hidden="1">
      <c r="A29" s="112" t="s">
        <v>92</v>
      </c>
      <c r="B29" s="113"/>
      <c r="C29" s="113"/>
      <c r="D29" s="113"/>
      <c r="E29" s="113"/>
      <c r="F29" s="113"/>
      <c r="G29" s="113"/>
      <c r="I29" s="6"/>
      <c r="W29" s="22"/>
      <c r="X29" s="22"/>
    </row>
    <row r="30" spans="1:24" s="2" customFormat="1" ht="12.6" customHeight="1" hidden="1">
      <c r="A30" s="149" t="s">
        <v>93</v>
      </c>
      <c r="B30" s="150"/>
      <c r="C30" s="150"/>
      <c r="D30" s="150"/>
      <c r="E30" s="150"/>
      <c r="F30" s="150"/>
      <c r="G30" s="151"/>
      <c r="I30" s="6"/>
      <c r="W30" s="22"/>
      <c r="X30" s="22"/>
    </row>
    <row r="31" spans="1:9" s="2" customFormat="1" ht="13.5" hidden="1">
      <c r="A31" s="144"/>
      <c r="B31" s="145"/>
      <c r="C31" s="145"/>
      <c r="D31" s="146"/>
      <c r="E31" s="147"/>
      <c r="F31" s="148"/>
      <c r="G31" s="148"/>
      <c r="I31" s="6"/>
    </row>
    <row r="32" spans="1:7" ht="13.5" hidden="1">
      <c r="A32" s="112" t="s">
        <v>35</v>
      </c>
      <c r="B32" s="113"/>
      <c r="C32" s="113"/>
      <c r="D32" s="113"/>
      <c r="E32" s="113"/>
      <c r="F32" s="113"/>
      <c r="G32" s="113"/>
    </row>
    <row r="33" spans="1:7" ht="13.5" hidden="1">
      <c r="A33" s="152"/>
      <c r="B33" s="153"/>
      <c r="C33" s="154" t="s">
        <v>94</v>
      </c>
      <c r="D33" s="153"/>
      <c r="E33" s="153"/>
      <c r="F33" s="153"/>
      <c r="G33" s="155"/>
    </row>
    <row r="34" spans="1:7" ht="13.5" hidden="1">
      <c r="A34" s="144"/>
      <c r="B34" s="145"/>
      <c r="C34" s="145"/>
      <c r="D34" s="146"/>
      <c r="E34" s="147"/>
      <c r="F34" s="148"/>
      <c r="G34" s="148"/>
    </row>
    <row r="35" spans="1:7" ht="13.5" hidden="1">
      <c r="A35" s="112" t="s">
        <v>95</v>
      </c>
      <c r="B35" s="113"/>
      <c r="C35" s="113"/>
      <c r="D35" s="113"/>
      <c r="E35" s="113"/>
      <c r="F35" s="113"/>
      <c r="G35" s="113"/>
    </row>
    <row r="36" spans="1:7" ht="13.5" hidden="1">
      <c r="A36" s="156"/>
      <c r="B36" s="157"/>
      <c r="C36" s="157"/>
      <c r="D36" s="157"/>
      <c r="E36" s="157"/>
      <c r="F36" s="157"/>
      <c r="G36" s="158"/>
    </row>
    <row r="37" spans="1:7" ht="13.5" hidden="1">
      <c r="A37" s="159" t="s">
        <v>96</v>
      </c>
      <c r="B37" s="160"/>
      <c r="C37" s="161"/>
      <c r="D37" s="162"/>
      <c r="E37" s="162"/>
      <c r="F37" s="163"/>
      <c r="G37" s="85"/>
    </row>
    <row r="38" spans="1:7" ht="13.5" hidden="1">
      <c r="A38" s="164"/>
      <c r="B38" s="160"/>
      <c r="C38" s="4"/>
      <c r="D38" s="361" t="s">
        <v>97</v>
      </c>
      <c r="E38" s="362"/>
      <c r="F38" s="362"/>
      <c r="G38" s="363"/>
    </row>
    <row r="39" spans="1:7" ht="13.5" hidden="1">
      <c r="A39" s="159" t="s">
        <v>98</v>
      </c>
      <c r="B39" s="165"/>
      <c r="C39" s="166"/>
      <c r="D39" s="167"/>
      <c r="E39" s="168"/>
      <c r="F39" s="4"/>
      <c r="G39" s="85"/>
    </row>
    <row r="40" spans="1:7" ht="13.5" hidden="1">
      <c r="A40" s="169"/>
      <c r="B40" s="170"/>
      <c r="C40" s="171"/>
      <c r="D40" s="364" t="s">
        <v>97</v>
      </c>
      <c r="E40" s="365"/>
      <c r="F40" s="365"/>
      <c r="G40" s="366"/>
    </row>
    <row r="41" ht="13.5" hidden="1"/>
  </sheetData>
  <mergeCells count="6">
    <mergeCell ref="D38:G38"/>
    <mergeCell ref="D40:G40"/>
    <mergeCell ref="A3:G3"/>
    <mergeCell ref="A6:G6"/>
    <mergeCell ref="A9:G9"/>
    <mergeCell ref="F27:G27"/>
  </mergeCells>
  <printOptions/>
  <pageMargins left="0.39375" right="0.39375" top="0.39375" bottom="0.39375" header="0.1965278" footer="0.1965278"/>
  <pageSetup fitToHeight="0" fitToWidth="1" horizontalDpi="600" verticalDpi="600" orientation="portrait" paperSize="9" r:id="rId1"/>
  <colBreaks count="1" manualBreakCount="1">
    <brk id="7"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pageSetUpPr fitToPage="1"/>
  </sheetPr>
  <dimension ref="A1:X31"/>
  <sheetViews>
    <sheetView zoomScale="125" zoomScaleNormal="125" workbookViewId="0" topLeftCell="A1">
      <selection activeCell="A14" sqref="A14"/>
    </sheetView>
  </sheetViews>
  <sheetFormatPr defaultColWidth="9.16015625" defaultRowHeight="13.5"/>
  <cols>
    <col min="1" max="1" width="5.66015625" style="6" customWidth="1"/>
    <col min="2" max="2" width="14" style="6" customWidth="1"/>
    <col min="3" max="3" width="45.5" style="6" customWidth="1"/>
    <col min="4" max="4" width="7" style="6" customWidth="1"/>
    <col min="5" max="5" width="8.5" style="6" customWidth="1"/>
    <col min="6" max="6" width="12.5" style="6" customWidth="1"/>
    <col min="7" max="7" width="19" style="6" customWidth="1"/>
    <col min="8" max="8" width="13.66015625" style="2" customWidth="1"/>
    <col min="9" max="9" width="16" style="6" customWidth="1"/>
    <col min="10" max="10" width="14.5" style="6" customWidth="1"/>
    <col min="11" max="12" width="9.16015625" style="6" customWidth="1"/>
    <col min="13" max="13" width="16.66015625" style="6" customWidth="1"/>
    <col min="14" max="16384" width="9.16015625" style="6" customWidth="1"/>
  </cols>
  <sheetData>
    <row r="1" spans="1:7" ht="24.95" customHeight="1">
      <c r="A1" s="104"/>
      <c r="B1" s="104"/>
      <c r="C1" s="172"/>
      <c r="D1" s="104"/>
      <c r="E1" s="106"/>
      <c r="F1" s="106"/>
      <c r="G1" s="107" t="s">
        <v>16</v>
      </c>
    </row>
    <row r="2" spans="1:7" ht="5.1" customHeight="1">
      <c r="A2" s="104"/>
      <c r="B2" s="104"/>
      <c r="C2" s="105"/>
      <c r="D2" s="104"/>
      <c r="E2" s="106"/>
      <c r="F2" s="106"/>
      <c r="G2" s="107"/>
    </row>
    <row r="3" spans="1:7" ht="35.25" customHeight="1" hidden="1">
      <c r="A3" s="348" t="s">
        <v>45</v>
      </c>
      <c r="B3" s="348"/>
      <c r="C3" s="348"/>
      <c r="D3" s="348"/>
      <c r="E3" s="348"/>
      <c r="F3" s="348"/>
      <c r="G3" s="348"/>
    </row>
    <row r="4" spans="1:7" ht="5.1" customHeight="1" hidden="1">
      <c r="A4" s="108"/>
      <c r="B4" s="108"/>
      <c r="C4" s="108"/>
      <c r="D4" s="108"/>
      <c r="E4" s="108"/>
      <c r="F4" s="108"/>
      <c r="G4" s="108"/>
    </row>
    <row r="5" spans="1:7" ht="12.6" customHeight="1" hidden="1">
      <c r="A5" s="109" t="s">
        <v>46</v>
      </c>
      <c r="B5" s="110"/>
      <c r="C5" s="110"/>
      <c r="D5" s="110"/>
      <c r="E5" s="110"/>
      <c r="F5" s="110"/>
      <c r="G5" s="110"/>
    </row>
    <row r="6" spans="1:7" ht="24.95" customHeight="1">
      <c r="A6" s="367" t="s">
        <v>99</v>
      </c>
      <c r="B6" s="368"/>
      <c r="C6" s="368"/>
      <c r="D6" s="368"/>
      <c r="E6" s="368"/>
      <c r="F6" s="368"/>
      <c r="G6" s="369"/>
    </row>
    <row r="7" spans="1:7" ht="15" customHeight="1" hidden="1">
      <c r="A7" s="111"/>
      <c r="B7" s="111"/>
      <c r="C7" s="111"/>
      <c r="D7" s="111"/>
      <c r="E7" s="111"/>
      <c r="F7" s="111"/>
      <c r="G7" s="111"/>
    </row>
    <row r="8" spans="1:7" ht="12.6" customHeight="1" hidden="1">
      <c r="A8" s="112" t="s">
        <v>47</v>
      </c>
      <c r="B8" s="113"/>
      <c r="C8" s="113"/>
      <c r="D8" s="113"/>
      <c r="E8" s="113"/>
      <c r="F8" s="113"/>
      <c r="G8" s="113"/>
    </row>
    <row r="9" spans="1:7" ht="97.5" customHeight="1" hidden="1">
      <c r="A9" s="370" t="s">
        <v>100</v>
      </c>
      <c r="B9" s="371"/>
      <c r="C9" s="371"/>
      <c r="D9" s="371"/>
      <c r="E9" s="371"/>
      <c r="F9" s="371"/>
      <c r="G9" s="372"/>
    </row>
    <row r="10" spans="1:7" ht="15" customHeight="1" hidden="1">
      <c r="A10" s="114"/>
      <c r="B10" s="114"/>
      <c r="C10" s="114"/>
      <c r="D10" s="114"/>
      <c r="E10" s="114"/>
      <c r="F10" s="114"/>
      <c r="G10" s="114"/>
    </row>
    <row r="11" spans="1:7" ht="12.6" customHeight="1">
      <c r="A11" s="112" t="s">
        <v>49</v>
      </c>
      <c r="B11" s="113"/>
      <c r="C11" s="113"/>
      <c r="D11" s="113"/>
      <c r="E11" s="113"/>
      <c r="F11" s="113"/>
      <c r="G11" s="113"/>
    </row>
    <row r="12" spans="1:9" ht="41.25" customHeight="1">
      <c r="A12" s="115" t="s">
        <v>50</v>
      </c>
      <c r="B12" s="116" t="s">
        <v>51</v>
      </c>
      <c r="C12" s="117" t="s">
        <v>52</v>
      </c>
      <c r="D12" s="115" t="s">
        <v>53</v>
      </c>
      <c r="E12" s="115" t="s">
        <v>54</v>
      </c>
      <c r="F12" s="115" t="s">
        <v>55</v>
      </c>
      <c r="G12" s="33" t="s">
        <v>56</v>
      </c>
      <c r="H12" s="22"/>
      <c r="I12" s="126"/>
    </row>
    <row r="13" spans="1:9" ht="39" customHeight="1" thickBot="1">
      <c r="A13" s="173">
        <v>2</v>
      </c>
      <c r="B13" s="174" t="s">
        <v>101</v>
      </c>
      <c r="C13" s="175" t="s">
        <v>102</v>
      </c>
      <c r="D13" s="176" t="s">
        <v>67</v>
      </c>
      <c r="E13" s="177">
        <v>1.57</v>
      </c>
      <c r="F13" s="178">
        <v>2440</v>
      </c>
      <c r="G13" s="179">
        <f>E13*F13</f>
        <v>3830.8</v>
      </c>
      <c r="H13" s="180"/>
      <c r="I13" s="127"/>
    </row>
    <row r="14" spans="1:9" ht="13.5" hidden="1">
      <c r="A14" s="181" t="s">
        <v>103</v>
      </c>
      <c r="B14" s="182"/>
      <c r="C14" s="183" t="s">
        <v>104</v>
      </c>
      <c r="D14" s="184"/>
      <c r="E14" s="185"/>
      <c r="F14" s="186"/>
      <c r="G14" s="187"/>
      <c r="H14" s="180"/>
      <c r="I14" s="127"/>
    </row>
    <row r="15" spans="1:9" ht="13.5" hidden="1">
      <c r="A15" s="133"/>
      <c r="B15" s="188"/>
      <c r="C15" s="189" t="s">
        <v>105</v>
      </c>
      <c r="D15" s="190"/>
      <c r="E15" s="191"/>
      <c r="F15" s="138"/>
      <c r="G15" s="192"/>
      <c r="H15" s="180"/>
      <c r="I15" s="127"/>
    </row>
    <row r="16" spans="1:9" ht="51.75" customHeight="1" hidden="1">
      <c r="A16" s="173">
        <v>3</v>
      </c>
      <c r="B16" s="193" t="s">
        <v>106</v>
      </c>
      <c r="C16" s="194" t="s">
        <v>107</v>
      </c>
      <c r="D16" s="195" t="s">
        <v>108</v>
      </c>
      <c r="E16" s="196">
        <v>0</v>
      </c>
      <c r="F16" s="197">
        <v>0</v>
      </c>
      <c r="G16" s="179">
        <v>0</v>
      </c>
      <c r="H16" s="180"/>
      <c r="I16" s="127"/>
    </row>
    <row r="17" spans="1:9" ht="15.75" customHeight="1" hidden="1" thickBot="1">
      <c r="A17" s="198" t="s">
        <v>103</v>
      </c>
      <c r="B17" s="199"/>
      <c r="C17" s="200" t="s">
        <v>104</v>
      </c>
      <c r="D17" s="201"/>
      <c r="E17" s="202"/>
      <c r="F17" s="203"/>
      <c r="G17" s="204"/>
      <c r="H17" s="125"/>
      <c r="I17" s="127"/>
    </row>
    <row r="18" spans="1:24" s="2" customFormat="1" ht="21.75" customHeight="1" thickBot="1">
      <c r="A18" s="205"/>
      <c r="B18" s="206" t="s">
        <v>91</v>
      </c>
      <c r="C18" s="206"/>
      <c r="D18" s="207"/>
      <c r="E18" s="208"/>
      <c r="F18" s="375">
        <f>+G13+G16</f>
        <v>3830.8</v>
      </c>
      <c r="G18" s="376"/>
      <c r="I18" s="6"/>
      <c r="W18" s="22"/>
      <c r="X18" s="22"/>
    </row>
    <row r="19" spans="1:24" s="2" customFormat="1" ht="12.6" customHeight="1" hidden="1">
      <c r="A19" s="144"/>
      <c r="B19" s="145"/>
      <c r="C19" s="145"/>
      <c r="D19" s="146"/>
      <c r="E19" s="147"/>
      <c r="F19" s="148"/>
      <c r="G19" s="148"/>
      <c r="I19" s="6"/>
      <c r="W19" s="22"/>
      <c r="X19" s="22"/>
    </row>
    <row r="20" spans="1:24" s="2" customFormat="1" ht="39.95" customHeight="1" hidden="1">
      <c r="A20" s="112" t="s">
        <v>92</v>
      </c>
      <c r="B20" s="113"/>
      <c r="C20" s="113"/>
      <c r="D20" s="113"/>
      <c r="E20" s="113"/>
      <c r="F20" s="113"/>
      <c r="G20" s="113"/>
      <c r="I20" s="6"/>
      <c r="W20" s="22"/>
      <c r="X20" s="22"/>
    </row>
    <row r="21" spans="1:24" s="2" customFormat="1" ht="12.6" customHeight="1" hidden="1">
      <c r="A21" s="377" t="s">
        <v>93</v>
      </c>
      <c r="B21" s="378"/>
      <c r="C21" s="378"/>
      <c r="D21" s="378"/>
      <c r="E21" s="378"/>
      <c r="F21" s="378"/>
      <c r="G21" s="379"/>
      <c r="I21" s="6"/>
      <c r="W21" s="22"/>
      <c r="X21" s="22"/>
    </row>
    <row r="22" spans="1:9" s="2" customFormat="1" ht="13.5" hidden="1">
      <c r="A22" s="144"/>
      <c r="B22" s="145"/>
      <c r="C22" s="145"/>
      <c r="D22" s="146"/>
      <c r="E22" s="147"/>
      <c r="F22" s="148"/>
      <c r="G22" s="148"/>
      <c r="I22" s="6"/>
    </row>
    <row r="23" spans="1:7" ht="13.5" hidden="1">
      <c r="A23" s="112" t="s">
        <v>35</v>
      </c>
      <c r="B23" s="113"/>
      <c r="C23" s="113"/>
      <c r="D23" s="113"/>
      <c r="E23" s="113"/>
      <c r="F23" s="113"/>
      <c r="G23" s="113"/>
    </row>
    <row r="24" spans="1:7" ht="13.5" hidden="1">
      <c r="A24" s="380" t="s">
        <v>94</v>
      </c>
      <c r="B24" s="381"/>
      <c r="C24" s="381"/>
      <c r="D24" s="381"/>
      <c r="E24" s="381"/>
      <c r="F24" s="381"/>
      <c r="G24" s="382"/>
    </row>
    <row r="25" spans="1:7" ht="13.5" hidden="1">
      <c r="A25" s="144"/>
      <c r="B25" s="145"/>
      <c r="C25" s="145"/>
      <c r="D25" s="146"/>
      <c r="E25" s="147"/>
      <c r="F25" s="148"/>
      <c r="G25" s="148"/>
    </row>
    <row r="26" spans="1:7" ht="13.5" hidden="1">
      <c r="A26" s="112" t="s">
        <v>95</v>
      </c>
      <c r="B26" s="113"/>
      <c r="C26" s="113"/>
      <c r="D26" s="113"/>
      <c r="E26" s="113"/>
      <c r="F26" s="113"/>
      <c r="G26" s="113"/>
    </row>
    <row r="27" spans="1:7" ht="13.5" hidden="1">
      <c r="A27" s="383"/>
      <c r="B27" s="384"/>
      <c r="C27" s="384"/>
      <c r="D27" s="384"/>
      <c r="E27" s="384"/>
      <c r="F27" s="384"/>
      <c r="G27" s="385"/>
    </row>
    <row r="28" spans="1:7" ht="16.5" customHeight="1" hidden="1">
      <c r="A28" s="159" t="s">
        <v>96</v>
      </c>
      <c r="B28" s="160"/>
      <c r="C28" s="161"/>
      <c r="D28" s="162"/>
      <c r="E28" s="162"/>
      <c r="F28" s="163"/>
      <c r="G28" s="85"/>
    </row>
    <row r="29" spans="1:7" ht="11.25" customHeight="1" hidden="1">
      <c r="A29" s="164"/>
      <c r="B29" s="160"/>
      <c r="C29" s="4"/>
      <c r="D29" s="361" t="s">
        <v>97</v>
      </c>
      <c r="E29" s="362"/>
      <c r="F29" s="362"/>
      <c r="G29" s="363"/>
    </row>
    <row r="30" spans="1:7" ht="13.5" hidden="1">
      <c r="A30" s="159" t="s">
        <v>98</v>
      </c>
      <c r="B30" s="165"/>
      <c r="C30" s="166"/>
      <c r="D30" s="167"/>
      <c r="E30" s="168"/>
      <c r="F30" s="4"/>
      <c r="G30" s="85"/>
    </row>
    <row r="31" spans="1:7" ht="13.5" hidden="1">
      <c r="A31" s="169"/>
      <c r="B31" s="170"/>
      <c r="C31" s="171"/>
      <c r="D31" s="364" t="s">
        <v>97</v>
      </c>
      <c r="E31" s="365"/>
      <c r="F31" s="365"/>
      <c r="G31" s="366"/>
    </row>
  </sheetData>
  <mergeCells count="9">
    <mergeCell ref="D31:G31"/>
    <mergeCell ref="A3:G3"/>
    <mergeCell ref="A6:G6"/>
    <mergeCell ref="A9:G9"/>
    <mergeCell ref="F18:G18"/>
    <mergeCell ref="A21:G21"/>
    <mergeCell ref="A24:G24"/>
    <mergeCell ref="A27:G27"/>
    <mergeCell ref="D29:G29"/>
  </mergeCells>
  <printOptions/>
  <pageMargins left="0.39375" right="0.39375" top="0.39375" bottom="0.39375" header="0.1965278" footer="0.1965278"/>
  <pageSetup fitToHeight="0" fitToWidth="1" horizontalDpi="600" verticalDpi="600" orientation="portrait" paperSize="9" r:id="rId1"/>
  <colBreaks count="1" manualBreakCount="1">
    <brk id="7"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pageSetUpPr fitToPage="1"/>
  </sheetPr>
  <dimension ref="A1:X35"/>
  <sheetViews>
    <sheetView zoomScale="132" zoomScaleNormal="132" workbookViewId="0" topLeftCell="A1">
      <selection activeCell="A22" sqref="A22:XFD37"/>
    </sheetView>
  </sheetViews>
  <sheetFormatPr defaultColWidth="9.16015625" defaultRowHeight="13.5"/>
  <cols>
    <col min="1" max="1" width="7.5" style="6" customWidth="1"/>
    <col min="2" max="2" width="14" style="6" customWidth="1"/>
    <col min="3" max="3" width="45.5" style="6" customWidth="1"/>
    <col min="4" max="4" width="7" style="6" customWidth="1"/>
    <col min="5" max="5" width="8.5" style="6" customWidth="1"/>
    <col min="6" max="6" width="12.5" style="6" customWidth="1"/>
    <col min="7" max="7" width="15.5" style="6" customWidth="1"/>
    <col min="8" max="8" width="13.66015625" style="2" customWidth="1"/>
    <col min="9" max="9" width="16" style="6" customWidth="1"/>
    <col min="10" max="10" width="14.5" style="6" customWidth="1"/>
    <col min="11" max="12" width="9.16015625" style="6" customWidth="1"/>
    <col min="13" max="13" width="16.66015625" style="6" customWidth="1"/>
    <col min="14" max="16384" width="9.16015625" style="6" customWidth="1"/>
  </cols>
  <sheetData>
    <row r="1" spans="1:7" ht="24.95" customHeight="1">
      <c r="A1" s="104"/>
      <c r="B1" s="104"/>
      <c r="C1" s="105"/>
      <c r="D1" s="104"/>
      <c r="E1" s="106"/>
      <c r="F1" s="106"/>
      <c r="G1" s="107" t="s">
        <v>18</v>
      </c>
    </row>
    <row r="2" spans="1:7" ht="5.1" customHeight="1">
      <c r="A2" s="104"/>
      <c r="B2" s="104"/>
      <c r="C2" s="105"/>
      <c r="D2" s="104"/>
      <c r="E2" s="106"/>
      <c r="F2" s="106"/>
      <c r="G2" s="107"/>
    </row>
    <row r="3" spans="1:7" ht="35.25" customHeight="1" hidden="1">
      <c r="A3" s="348" t="str">
        <f>'ZL-HLAVNÍ STRANA'!A6</f>
        <v>stavba: "Beskydské divadlo - zesílení stropních desek ve východní části přístavby, vč. souvisejících stavebních úprav"
Změnový list č. 1</v>
      </c>
      <c r="B3" s="348"/>
      <c r="C3" s="348"/>
      <c r="D3" s="348"/>
      <c r="E3" s="348"/>
      <c r="F3" s="348"/>
      <c r="G3" s="348"/>
    </row>
    <row r="4" spans="1:7" ht="5.1" customHeight="1" hidden="1">
      <c r="A4" s="108"/>
      <c r="B4" s="108"/>
      <c r="C4" s="108"/>
      <c r="D4" s="108"/>
      <c r="E4" s="108"/>
      <c r="F4" s="108"/>
      <c r="G4" s="108"/>
    </row>
    <row r="5" spans="1:7" ht="12.6" customHeight="1" hidden="1">
      <c r="A5" s="109" t="s">
        <v>46</v>
      </c>
      <c r="B5" s="110"/>
      <c r="C5" s="110"/>
      <c r="D5" s="110"/>
      <c r="E5" s="110"/>
      <c r="F5" s="110"/>
      <c r="G5" s="110"/>
    </row>
    <row r="6" spans="1:7" ht="24.95" customHeight="1">
      <c r="A6" s="367" t="s">
        <v>109</v>
      </c>
      <c r="B6" s="368"/>
      <c r="C6" s="368"/>
      <c r="D6" s="368"/>
      <c r="E6" s="368"/>
      <c r="F6" s="368"/>
      <c r="G6" s="369"/>
    </row>
    <row r="7" spans="1:7" ht="15" customHeight="1" hidden="1">
      <c r="A7" s="111"/>
      <c r="B7" s="111"/>
      <c r="C7" s="111"/>
      <c r="D7" s="111"/>
      <c r="E7" s="111"/>
      <c r="F7" s="111"/>
      <c r="G7" s="111"/>
    </row>
    <row r="8" spans="1:7" ht="12.6" customHeight="1" hidden="1">
      <c r="A8" s="112" t="s">
        <v>47</v>
      </c>
      <c r="B8" s="113"/>
      <c r="C8" s="113"/>
      <c r="D8" s="113"/>
      <c r="E8" s="113"/>
      <c r="F8" s="113"/>
      <c r="G8" s="113"/>
    </row>
    <row r="9" spans="1:7" ht="131.25" customHeight="1" hidden="1">
      <c r="A9" s="370" t="s">
        <v>110</v>
      </c>
      <c r="B9" s="371"/>
      <c r="C9" s="371"/>
      <c r="D9" s="371"/>
      <c r="E9" s="371"/>
      <c r="F9" s="371"/>
      <c r="G9" s="372"/>
    </row>
    <row r="10" spans="1:7" ht="15" customHeight="1" hidden="1">
      <c r="A10" s="114"/>
      <c r="B10" s="114"/>
      <c r="C10" s="114"/>
      <c r="D10" s="114"/>
      <c r="E10" s="114"/>
      <c r="F10" s="114"/>
      <c r="G10" s="114"/>
    </row>
    <row r="11" spans="1:7" ht="12.6" customHeight="1">
      <c r="A11" s="112" t="s">
        <v>49</v>
      </c>
      <c r="B11" s="113"/>
      <c r="C11" s="113"/>
      <c r="D11" s="113"/>
      <c r="E11" s="113"/>
      <c r="F11" s="113"/>
      <c r="G11" s="113"/>
    </row>
    <row r="12" spans="1:7" ht="41.25" customHeight="1" thickBot="1">
      <c r="A12" s="209" t="s">
        <v>50</v>
      </c>
      <c r="B12" s="116" t="s">
        <v>51</v>
      </c>
      <c r="C12" s="117" t="s">
        <v>52</v>
      </c>
      <c r="D12" s="115" t="s">
        <v>53</v>
      </c>
      <c r="E12" s="115" t="s">
        <v>54</v>
      </c>
      <c r="F12" s="115" t="s">
        <v>55</v>
      </c>
      <c r="G12" s="115" t="s">
        <v>56</v>
      </c>
    </row>
    <row r="13" spans="1:9" ht="13.5" thickBot="1">
      <c r="A13" s="210" t="s">
        <v>111</v>
      </c>
      <c r="B13" s="18"/>
      <c r="C13" s="18"/>
      <c r="D13" s="18"/>
      <c r="E13" s="18"/>
      <c r="F13" s="18"/>
      <c r="G13" s="211"/>
      <c r="H13" s="125"/>
      <c r="I13" s="126"/>
    </row>
    <row r="14" spans="1:9" ht="36" customHeight="1">
      <c r="A14" s="212">
        <v>1</v>
      </c>
      <c r="B14" s="213" t="s">
        <v>112</v>
      </c>
      <c r="C14" s="214" t="s">
        <v>113</v>
      </c>
      <c r="D14" s="215" t="s">
        <v>62</v>
      </c>
      <c r="E14" s="216">
        <v>10</v>
      </c>
      <c r="F14" s="217">
        <v>1872</v>
      </c>
      <c r="G14" s="218">
        <f>PRODUCT(E14:F14)</f>
        <v>18720</v>
      </c>
      <c r="H14" s="125"/>
      <c r="I14" s="127"/>
    </row>
    <row r="15" spans="1:9" ht="13.5">
      <c r="A15" s="219"/>
      <c r="B15" s="220"/>
      <c r="C15" s="221" t="s">
        <v>104</v>
      </c>
      <c r="D15" s="222"/>
      <c r="E15" s="223"/>
      <c r="F15" s="224"/>
      <c r="G15" s="225"/>
      <c r="H15" s="125"/>
      <c r="I15" s="127"/>
    </row>
    <row r="16" spans="1:9" ht="13.5">
      <c r="A16" s="226">
        <v>2</v>
      </c>
      <c r="B16" s="226" t="s">
        <v>103</v>
      </c>
      <c r="C16" s="227" t="s">
        <v>114</v>
      </c>
      <c r="D16" s="228" t="s">
        <v>115</v>
      </c>
      <c r="E16" s="229">
        <v>100</v>
      </c>
      <c r="F16" s="230">
        <v>1230</v>
      </c>
      <c r="G16" s="231">
        <f aca="true" t="shared" si="0" ref="G16">PRODUCT(E16:F16)</f>
        <v>123000</v>
      </c>
      <c r="H16" s="125"/>
      <c r="I16" s="127"/>
    </row>
    <row r="17" spans="1:9" ht="27">
      <c r="A17" s="232"/>
      <c r="B17" s="233" t="s">
        <v>116</v>
      </c>
      <c r="C17" s="221" t="s">
        <v>117</v>
      </c>
      <c r="D17" s="234"/>
      <c r="E17" s="202"/>
      <c r="F17" s="235"/>
      <c r="G17" s="225"/>
      <c r="H17" s="125"/>
      <c r="I17" s="127"/>
    </row>
    <row r="18" spans="1:9" ht="26.25" customHeight="1">
      <c r="A18" s="236">
        <v>3</v>
      </c>
      <c r="B18" s="237" t="s">
        <v>118</v>
      </c>
      <c r="C18" s="238" t="s">
        <v>119</v>
      </c>
      <c r="D18" s="239" t="s">
        <v>120</v>
      </c>
      <c r="E18" s="240">
        <v>3</v>
      </c>
      <c r="F18" s="241">
        <v>3635</v>
      </c>
      <c r="G18" s="242">
        <f aca="true" t="shared" si="1" ref="G18">PRODUCT(E18:F18)</f>
        <v>10905</v>
      </c>
      <c r="H18" s="125"/>
      <c r="I18" s="127"/>
    </row>
    <row r="19" spans="1:9" ht="27" customHeight="1">
      <c r="A19" s="243">
        <v>4</v>
      </c>
      <c r="B19" s="244" t="s">
        <v>121</v>
      </c>
      <c r="C19" s="245" t="s">
        <v>122</v>
      </c>
      <c r="D19" s="246" t="s">
        <v>62</v>
      </c>
      <c r="E19" s="247">
        <v>168.39</v>
      </c>
      <c r="F19" s="203">
        <v>3.5</v>
      </c>
      <c r="G19" s="248">
        <f>E19*F19</f>
        <v>589.365</v>
      </c>
      <c r="H19" s="125"/>
      <c r="I19" s="127"/>
    </row>
    <row r="20" spans="1:14" ht="27" customHeight="1">
      <c r="A20" s="243">
        <v>5</v>
      </c>
      <c r="B20" s="244" t="s">
        <v>123</v>
      </c>
      <c r="C20" s="245" t="s">
        <v>124</v>
      </c>
      <c r="D20" s="246" t="s">
        <v>62</v>
      </c>
      <c r="E20" s="247">
        <v>168.39</v>
      </c>
      <c r="F20" s="203">
        <v>5.5</v>
      </c>
      <c r="G20" s="248">
        <f>E20*F20</f>
        <v>926.145</v>
      </c>
      <c r="H20" s="125"/>
      <c r="I20" s="127"/>
      <c r="K20" s="126"/>
      <c r="L20" s="126"/>
      <c r="M20" s="126"/>
      <c r="N20" s="126"/>
    </row>
    <row r="21" spans="1:14" ht="15" customHeight="1">
      <c r="A21" s="249"/>
      <c r="B21" s="140" t="s">
        <v>91</v>
      </c>
      <c r="C21" s="140"/>
      <c r="D21" s="250"/>
      <c r="E21" s="251"/>
      <c r="F21" s="373">
        <f>SUM(G14:G20)</f>
        <v>154140.50999999998</v>
      </c>
      <c r="G21" s="374"/>
      <c r="K21" s="126"/>
      <c r="L21" s="126"/>
      <c r="M21" s="126"/>
      <c r="N21" s="126"/>
    </row>
    <row r="22" spans="1:14" ht="15" customHeight="1" hidden="1">
      <c r="A22" s="144"/>
      <c r="B22" s="145"/>
      <c r="C22" s="145"/>
      <c r="D22" s="146"/>
      <c r="E22" s="147"/>
      <c r="F22" s="148"/>
      <c r="G22" s="148"/>
      <c r="K22" s="126"/>
      <c r="L22" s="126"/>
      <c r="M22" s="126"/>
      <c r="N22" s="126"/>
    </row>
    <row r="23" spans="1:14" ht="12.6" customHeight="1" hidden="1">
      <c r="A23" s="112" t="s">
        <v>92</v>
      </c>
      <c r="B23" s="113"/>
      <c r="C23" s="113"/>
      <c r="D23" s="113"/>
      <c r="E23" s="113"/>
      <c r="F23" s="113"/>
      <c r="G23" s="113"/>
      <c r="K23" s="126"/>
      <c r="L23" s="126"/>
      <c r="M23" s="126"/>
      <c r="N23" s="126"/>
    </row>
    <row r="24" spans="1:14" ht="43.5" customHeight="1" hidden="1">
      <c r="A24" s="377" t="s">
        <v>93</v>
      </c>
      <c r="B24" s="378"/>
      <c r="C24" s="378"/>
      <c r="D24" s="378"/>
      <c r="E24" s="378"/>
      <c r="F24" s="378"/>
      <c r="G24" s="379"/>
      <c r="K24" s="126"/>
      <c r="L24" s="126"/>
      <c r="M24" s="126"/>
      <c r="N24" s="126"/>
    </row>
    <row r="25" spans="1:9" s="2" customFormat="1" ht="15" customHeight="1" hidden="1">
      <c r="A25" s="144"/>
      <c r="B25" s="145"/>
      <c r="C25" s="145"/>
      <c r="D25" s="146"/>
      <c r="E25" s="147"/>
      <c r="F25" s="148"/>
      <c r="G25" s="148"/>
      <c r="I25" s="6"/>
    </row>
    <row r="26" spans="1:9" s="2" customFormat="1" ht="12.6" customHeight="1" hidden="1">
      <c r="A26" s="112" t="s">
        <v>35</v>
      </c>
      <c r="B26" s="113"/>
      <c r="C26" s="113"/>
      <c r="D26" s="113"/>
      <c r="E26" s="113"/>
      <c r="F26" s="113"/>
      <c r="G26" s="113"/>
      <c r="I26" s="6"/>
    </row>
    <row r="27" spans="1:9" s="2" customFormat="1" ht="50.1" customHeight="1" hidden="1">
      <c r="A27" s="380" t="s">
        <v>94</v>
      </c>
      <c r="B27" s="381"/>
      <c r="C27" s="381"/>
      <c r="D27" s="381"/>
      <c r="E27" s="381"/>
      <c r="F27" s="381"/>
      <c r="G27" s="382"/>
      <c r="I27" s="6"/>
    </row>
    <row r="28" spans="1:24" s="2" customFormat="1" ht="12.6" customHeight="1" hidden="1">
      <c r="A28" s="144"/>
      <c r="B28" s="145"/>
      <c r="C28" s="145"/>
      <c r="D28" s="146"/>
      <c r="E28" s="147"/>
      <c r="F28" s="148"/>
      <c r="G28" s="148"/>
      <c r="I28" s="6"/>
      <c r="W28" s="22"/>
      <c r="X28" s="22"/>
    </row>
    <row r="29" spans="1:24" s="2" customFormat="1" ht="12.6" customHeight="1" hidden="1">
      <c r="A29" s="112" t="s">
        <v>95</v>
      </c>
      <c r="B29" s="113"/>
      <c r="C29" s="113"/>
      <c r="D29" s="113"/>
      <c r="E29" s="113"/>
      <c r="F29" s="113"/>
      <c r="G29" s="113"/>
      <c r="I29" s="6"/>
      <c r="W29" s="22"/>
      <c r="X29" s="22"/>
    </row>
    <row r="30" spans="1:24" s="2" customFormat="1" ht="12.6" customHeight="1" hidden="1">
      <c r="A30" s="383"/>
      <c r="B30" s="384"/>
      <c r="C30" s="384"/>
      <c r="D30" s="384"/>
      <c r="E30" s="384"/>
      <c r="F30" s="384"/>
      <c r="G30" s="385"/>
      <c r="I30" s="6"/>
      <c r="W30" s="22"/>
      <c r="X30" s="22"/>
    </row>
    <row r="31" spans="1:24" s="2" customFormat="1" ht="19.5" customHeight="1" hidden="1">
      <c r="A31" s="159" t="s">
        <v>96</v>
      </c>
      <c r="B31" s="160"/>
      <c r="C31" s="161"/>
      <c r="D31" s="162"/>
      <c r="E31" s="162"/>
      <c r="F31" s="163"/>
      <c r="G31" s="85"/>
      <c r="I31" s="6"/>
      <c r="W31" s="22"/>
      <c r="X31" s="22"/>
    </row>
    <row r="32" spans="1:24" s="2" customFormat="1" ht="12.6" customHeight="1" hidden="1">
      <c r="A32" s="164"/>
      <c r="B32" s="160"/>
      <c r="C32" s="4"/>
      <c r="D32" s="361" t="s">
        <v>97</v>
      </c>
      <c r="E32" s="362"/>
      <c r="F32" s="362"/>
      <c r="G32" s="363"/>
      <c r="I32" s="6"/>
      <c r="W32" s="22"/>
      <c r="X32" s="22"/>
    </row>
    <row r="33" spans="1:24" s="2" customFormat="1" ht="10.5" customHeight="1" hidden="1">
      <c r="A33" s="159" t="s">
        <v>98</v>
      </c>
      <c r="B33" s="165"/>
      <c r="C33" s="166"/>
      <c r="D33" s="167"/>
      <c r="E33" s="168"/>
      <c r="F33" s="4"/>
      <c r="G33" s="85"/>
      <c r="I33" s="6"/>
      <c r="W33" s="22"/>
      <c r="X33" s="22"/>
    </row>
    <row r="34" spans="1:24" s="2" customFormat="1" ht="12.6" customHeight="1" hidden="1">
      <c r="A34" s="169"/>
      <c r="B34" s="170"/>
      <c r="C34" s="171"/>
      <c r="D34" s="364" t="s">
        <v>97</v>
      </c>
      <c r="E34" s="365"/>
      <c r="F34" s="365"/>
      <c r="G34" s="366"/>
      <c r="I34" s="6"/>
      <c r="W34" s="22"/>
      <c r="X34" s="22"/>
    </row>
    <row r="35" spans="1:9" s="2" customFormat="1" ht="13.5" hidden="1">
      <c r="A35" s="160"/>
      <c r="B35" s="4"/>
      <c r="C35" s="4"/>
      <c r="D35" s="4"/>
      <c r="E35" s="6"/>
      <c r="F35" s="4"/>
      <c r="G35" s="6"/>
      <c r="I35" s="6"/>
    </row>
    <row r="36" ht="13.5" hidden="1"/>
    <row r="37" ht="13.5" hidden="1"/>
  </sheetData>
  <mergeCells count="9">
    <mergeCell ref="A30:G30"/>
    <mergeCell ref="D32:G32"/>
    <mergeCell ref="D34:G34"/>
    <mergeCell ref="A3:G3"/>
    <mergeCell ref="A6:G6"/>
    <mergeCell ref="A9:G9"/>
    <mergeCell ref="F21:G21"/>
    <mergeCell ref="A24:G24"/>
    <mergeCell ref="A27:G27"/>
  </mergeCells>
  <printOptions/>
  <pageMargins left="0.39375" right="0.39375" top="0.39375" bottom="0.39375" header="0.1965278" footer="0.1965278"/>
  <pageSetup fitToHeight="0" fitToWidth="1" horizontalDpi="600" verticalDpi="600" orientation="portrait" paperSize="9" r:id="rId1"/>
  <colBreaks count="1" manualBreakCount="1">
    <brk id="7"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pageSetUpPr fitToPage="1"/>
  </sheetPr>
  <dimension ref="A1:X37"/>
  <sheetViews>
    <sheetView zoomScale="84" zoomScaleNormal="84" workbookViewId="0" topLeftCell="A1">
      <selection activeCell="G61" sqref="G61"/>
    </sheetView>
  </sheetViews>
  <sheetFormatPr defaultColWidth="22.16015625" defaultRowHeight="13.5"/>
  <cols>
    <col min="1" max="7" width="22.16015625" style="6" customWidth="1"/>
    <col min="8" max="8" width="22.16015625" style="2" customWidth="1"/>
    <col min="9" max="16384" width="22.16015625" style="6" customWidth="1"/>
  </cols>
  <sheetData>
    <row r="1" spans="1:7" ht="24.95" customHeight="1">
      <c r="A1" s="104"/>
      <c r="B1" s="104"/>
      <c r="C1" s="105"/>
      <c r="D1" s="104"/>
      <c r="E1" s="106"/>
      <c r="F1" s="106"/>
      <c r="G1" s="107" t="s">
        <v>20</v>
      </c>
    </row>
    <row r="2" spans="1:7" ht="5.1" customHeight="1">
      <c r="A2" s="104"/>
      <c r="B2" s="104"/>
      <c r="C2" s="105"/>
      <c r="D2" s="104"/>
      <c r="E2" s="106"/>
      <c r="F2" s="106"/>
      <c r="G2" s="107"/>
    </row>
    <row r="3" spans="1:7" ht="35.25" customHeight="1" hidden="1">
      <c r="A3" s="348" t="s">
        <v>45</v>
      </c>
      <c r="B3" s="348"/>
      <c r="C3" s="348"/>
      <c r="D3" s="348"/>
      <c r="E3" s="348"/>
      <c r="F3" s="348"/>
      <c r="G3" s="348"/>
    </row>
    <row r="4" spans="1:7" ht="5.1" customHeight="1" hidden="1">
      <c r="A4" s="108"/>
      <c r="B4" s="108"/>
      <c r="C4" s="108"/>
      <c r="D4" s="108"/>
      <c r="E4" s="108"/>
      <c r="F4" s="108"/>
      <c r="G4" s="108"/>
    </row>
    <row r="5" spans="1:7" ht="12.6" customHeight="1" hidden="1">
      <c r="A5" s="109" t="s">
        <v>46</v>
      </c>
      <c r="B5" s="110"/>
      <c r="C5" s="110"/>
      <c r="D5" s="110"/>
      <c r="E5" s="110"/>
      <c r="F5" s="110"/>
      <c r="G5" s="110"/>
    </row>
    <row r="6" spans="1:7" ht="24.95" customHeight="1">
      <c r="A6" s="367" t="s">
        <v>125</v>
      </c>
      <c r="B6" s="368"/>
      <c r="C6" s="368"/>
      <c r="D6" s="368"/>
      <c r="E6" s="368"/>
      <c r="F6" s="368"/>
      <c r="G6" s="369"/>
    </row>
    <row r="7" spans="1:7" ht="15" customHeight="1" hidden="1">
      <c r="A7" s="111"/>
      <c r="B7" s="111"/>
      <c r="C7" s="111"/>
      <c r="D7" s="111"/>
      <c r="E7" s="111"/>
      <c r="F7" s="111"/>
      <c r="G7" s="111"/>
    </row>
    <row r="8" spans="1:7" ht="12.6" customHeight="1" hidden="1">
      <c r="A8" s="112" t="s">
        <v>47</v>
      </c>
      <c r="B8" s="113"/>
      <c r="C8" s="113"/>
      <c r="D8" s="113"/>
      <c r="E8" s="113"/>
      <c r="F8" s="113"/>
      <c r="G8" s="113"/>
    </row>
    <row r="9" spans="1:7" ht="131.25" customHeight="1" hidden="1">
      <c r="A9" s="370" t="s">
        <v>126</v>
      </c>
      <c r="B9" s="371"/>
      <c r="C9" s="371"/>
      <c r="D9" s="371"/>
      <c r="E9" s="371"/>
      <c r="F9" s="371"/>
      <c r="G9" s="372"/>
    </row>
    <row r="10" spans="1:7" ht="15" customHeight="1" hidden="1">
      <c r="A10" s="114"/>
      <c r="B10" s="114"/>
      <c r="C10" s="114"/>
      <c r="D10" s="114"/>
      <c r="E10" s="114"/>
      <c r="F10" s="114"/>
      <c r="G10" s="114"/>
    </row>
    <row r="11" spans="1:7" ht="12.6" customHeight="1">
      <c r="A11" s="112" t="s">
        <v>49</v>
      </c>
      <c r="B11" s="113"/>
      <c r="C11" s="113"/>
      <c r="D11" s="113"/>
      <c r="E11" s="113"/>
      <c r="F11" s="113"/>
      <c r="G11" s="113"/>
    </row>
    <row r="12" spans="1:7" ht="41.25" customHeight="1">
      <c r="A12" s="209" t="s">
        <v>50</v>
      </c>
      <c r="B12" s="116" t="s">
        <v>51</v>
      </c>
      <c r="C12" s="117" t="s">
        <v>52</v>
      </c>
      <c r="D12" s="115" t="s">
        <v>53</v>
      </c>
      <c r="E12" s="115" t="s">
        <v>54</v>
      </c>
      <c r="F12" s="115" t="s">
        <v>127</v>
      </c>
      <c r="G12" s="115" t="s">
        <v>56</v>
      </c>
    </row>
    <row r="13" spans="1:9" ht="13.5">
      <c r="A13" s="252">
        <v>1</v>
      </c>
      <c r="B13" s="18"/>
      <c r="C13" s="253" t="s">
        <v>128</v>
      </c>
      <c r="D13" s="254" t="s">
        <v>58</v>
      </c>
      <c r="E13" s="254">
        <v>41</v>
      </c>
      <c r="F13" s="254">
        <v>210</v>
      </c>
      <c r="G13" s="255">
        <v>8610</v>
      </c>
      <c r="H13" s="125"/>
      <c r="I13" s="126"/>
    </row>
    <row r="14" spans="1:9" ht="33.75">
      <c r="A14" s="256">
        <v>2</v>
      </c>
      <c r="B14" s="257"/>
      <c r="C14" s="258" t="s">
        <v>129</v>
      </c>
      <c r="D14" s="259" t="s">
        <v>58</v>
      </c>
      <c r="E14" s="260">
        <v>21</v>
      </c>
      <c r="F14" s="261">
        <v>930</v>
      </c>
      <c r="G14" s="255">
        <v>19530</v>
      </c>
      <c r="H14" s="125"/>
      <c r="I14" s="127"/>
    </row>
    <row r="15" spans="1:9" ht="33.75">
      <c r="A15" s="262">
        <v>3</v>
      </c>
      <c r="B15" s="263"/>
      <c r="C15" s="258" t="s">
        <v>130</v>
      </c>
      <c r="D15" s="264" t="s">
        <v>58</v>
      </c>
      <c r="E15" s="265">
        <v>41</v>
      </c>
      <c r="F15" s="266">
        <v>430</v>
      </c>
      <c r="G15" s="255">
        <v>17630</v>
      </c>
      <c r="H15" s="125"/>
      <c r="I15" s="127"/>
    </row>
    <row r="16" spans="1:9" ht="45">
      <c r="A16" s="267">
        <v>4</v>
      </c>
      <c r="B16" s="268" t="s">
        <v>131</v>
      </c>
      <c r="C16" s="258" t="s">
        <v>132</v>
      </c>
      <c r="D16" s="269" t="s">
        <v>120</v>
      </c>
      <c r="E16" s="270">
        <v>1</v>
      </c>
      <c r="F16" s="271">
        <v>2625</v>
      </c>
      <c r="G16" s="255">
        <v>2625</v>
      </c>
      <c r="H16" s="125"/>
      <c r="I16" s="127"/>
    </row>
    <row r="17" spans="1:9" ht="22.5">
      <c r="A17" s="272">
        <v>5</v>
      </c>
      <c r="B17" s="268" t="s">
        <v>118</v>
      </c>
      <c r="C17" s="273" t="s">
        <v>133</v>
      </c>
      <c r="D17" s="274" t="s">
        <v>120</v>
      </c>
      <c r="E17" s="275">
        <v>1</v>
      </c>
      <c r="F17" s="123">
        <v>3635</v>
      </c>
      <c r="G17" s="255">
        <v>3635</v>
      </c>
      <c r="H17" s="125"/>
      <c r="I17" s="127"/>
    </row>
    <row r="18" spans="1:9" ht="34.5" customHeight="1">
      <c r="A18" s="249"/>
      <c r="B18" s="140" t="s">
        <v>91</v>
      </c>
      <c r="C18" s="140"/>
      <c r="D18" s="250"/>
      <c r="E18" s="251"/>
      <c r="F18" s="373">
        <f>G17+G15+G14+G13+G16</f>
        <v>52030</v>
      </c>
      <c r="G18" s="374"/>
      <c r="H18" s="125"/>
      <c r="I18" s="127"/>
    </row>
    <row r="19" spans="1:9" ht="27" customHeight="1" hidden="1">
      <c r="A19" s="144"/>
      <c r="B19" s="145"/>
      <c r="C19" s="145"/>
      <c r="D19" s="146"/>
      <c r="E19" s="147"/>
      <c r="F19" s="148"/>
      <c r="G19" s="148"/>
      <c r="H19" s="125"/>
      <c r="I19" s="127"/>
    </row>
    <row r="20" spans="1:14" ht="27" customHeight="1" hidden="1">
      <c r="A20" s="112" t="s">
        <v>92</v>
      </c>
      <c r="B20" s="113"/>
      <c r="C20" s="113"/>
      <c r="D20" s="113"/>
      <c r="E20" s="113"/>
      <c r="F20" s="113"/>
      <c r="G20" s="113"/>
      <c r="H20" s="125"/>
      <c r="I20" s="127"/>
      <c r="K20" s="126"/>
      <c r="L20" s="126"/>
      <c r="M20" s="126"/>
      <c r="N20" s="126"/>
    </row>
    <row r="21" spans="1:22" ht="13.5" hidden="1">
      <c r="A21" s="377" t="s">
        <v>93</v>
      </c>
      <c r="B21" s="378"/>
      <c r="C21" s="378"/>
      <c r="D21" s="378"/>
      <c r="E21" s="378"/>
      <c r="F21" s="378"/>
      <c r="G21" s="379"/>
      <c r="H21" s="125"/>
      <c r="I21" s="127"/>
      <c r="K21" s="126"/>
      <c r="L21" s="126"/>
      <c r="M21" s="126"/>
      <c r="N21" s="126"/>
      <c r="V21" s="130"/>
    </row>
    <row r="22" spans="1:14" ht="13.5" hidden="1">
      <c r="A22" s="144"/>
      <c r="B22" s="145"/>
      <c r="C22" s="145"/>
      <c r="D22" s="146"/>
      <c r="E22" s="147"/>
      <c r="F22" s="148"/>
      <c r="G22" s="148"/>
      <c r="H22" s="125"/>
      <c r="I22" s="127"/>
      <c r="K22" s="276"/>
      <c r="L22" s="126"/>
      <c r="M22" s="131"/>
      <c r="N22" s="126"/>
    </row>
    <row r="23" spans="1:14" ht="15" customHeight="1" hidden="1">
      <c r="A23" s="112" t="s">
        <v>35</v>
      </c>
      <c r="B23" s="113"/>
      <c r="C23" s="113"/>
      <c r="D23" s="113"/>
      <c r="E23" s="113"/>
      <c r="F23" s="113"/>
      <c r="G23" s="113"/>
      <c r="K23" s="126"/>
      <c r="L23" s="126"/>
      <c r="M23" s="126"/>
      <c r="N23" s="126"/>
    </row>
    <row r="24" spans="1:14" ht="15" customHeight="1" hidden="1">
      <c r="A24" s="380" t="s">
        <v>94</v>
      </c>
      <c r="B24" s="381"/>
      <c r="C24" s="381"/>
      <c r="D24" s="381"/>
      <c r="E24" s="381"/>
      <c r="F24" s="381"/>
      <c r="G24" s="382"/>
      <c r="K24" s="126"/>
      <c r="L24" s="126"/>
      <c r="M24" s="126"/>
      <c r="N24" s="126"/>
    </row>
    <row r="25" spans="1:14" ht="12.6" customHeight="1" hidden="1">
      <c r="A25" s="144"/>
      <c r="B25" s="145"/>
      <c r="C25" s="145"/>
      <c r="D25" s="146"/>
      <c r="E25" s="147"/>
      <c r="F25" s="148"/>
      <c r="G25" s="148"/>
      <c r="K25" s="126"/>
      <c r="L25" s="126"/>
      <c r="M25" s="126"/>
      <c r="N25" s="126"/>
    </row>
    <row r="26" spans="1:14" ht="43.5" customHeight="1" hidden="1">
      <c r="A26" s="112" t="s">
        <v>95</v>
      </c>
      <c r="B26" s="113"/>
      <c r="C26" s="113"/>
      <c r="D26" s="113"/>
      <c r="E26" s="113"/>
      <c r="F26" s="113"/>
      <c r="G26" s="113"/>
      <c r="K26" s="126"/>
      <c r="L26" s="126"/>
      <c r="M26" s="126"/>
      <c r="N26" s="126"/>
    </row>
    <row r="27" spans="1:9" s="2" customFormat="1" ht="15" customHeight="1" hidden="1">
      <c r="A27" s="383"/>
      <c r="B27" s="384"/>
      <c r="C27" s="384"/>
      <c r="D27" s="384"/>
      <c r="E27" s="384"/>
      <c r="F27" s="384"/>
      <c r="G27" s="385"/>
      <c r="I27" s="6"/>
    </row>
    <row r="28" spans="1:9" s="2" customFormat="1" ht="12.6" customHeight="1" hidden="1">
      <c r="A28" s="159" t="s">
        <v>96</v>
      </c>
      <c r="B28" s="160"/>
      <c r="C28" s="161"/>
      <c r="D28" s="162"/>
      <c r="E28" s="162"/>
      <c r="F28" s="163"/>
      <c r="G28" s="85"/>
      <c r="I28" s="6"/>
    </row>
    <row r="29" spans="1:9" s="2" customFormat="1" ht="8.25" customHeight="1" hidden="1">
      <c r="A29" s="164"/>
      <c r="B29" s="160"/>
      <c r="C29" s="4"/>
      <c r="D29" s="361" t="s">
        <v>97</v>
      </c>
      <c r="E29" s="362"/>
      <c r="F29" s="362"/>
      <c r="G29" s="363"/>
      <c r="I29" s="6"/>
    </row>
    <row r="30" spans="1:24" s="2" customFormat="1" ht="12.6" customHeight="1" hidden="1">
      <c r="A30" s="159" t="s">
        <v>98</v>
      </c>
      <c r="B30" s="165"/>
      <c r="C30" s="166"/>
      <c r="D30" s="167"/>
      <c r="E30" s="168"/>
      <c r="F30" s="4"/>
      <c r="G30" s="85"/>
      <c r="I30" s="6"/>
      <c r="W30" s="22"/>
      <c r="X30" s="22"/>
    </row>
    <row r="31" spans="1:24" s="2" customFormat="1" ht="12.6" customHeight="1" hidden="1">
      <c r="A31" s="169"/>
      <c r="B31" s="170"/>
      <c r="C31" s="171"/>
      <c r="D31" s="364" t="s">
        <v>97</v>
      </c>
      <c r="E31" s="365"/>
      <c r="F31" s="365"/>
      <c r="G31" s="366"/>
      <c r="I31" s="6"/>
      <c r="W31" s="22"/>
      <c r="X31" s="22"/>
    </row>
    <row r="32" spans="1:24" s="2" customFormat="1" ht="12.6" customHeight="1" hidden="1">
      <c r="A32" s="383"/>
      <c r="B32" s="384"/>
      <c r="C32" s="384"/>
      <c r="D32" s="384"/>
      <c r="E32" s="384"/>
      <c r="F32" s="384"/>
      <c r="G32" s="385"/>
      <c r="I32" s="6"/>
      <c r="W32" s="22"/>
      <c r="X32" s="22"/>
    </row>
    <row r="33" spans="1:24" s="2" customFormat="1" ht="13.5" customHeight="1" hidden="1">
      <c r="A33" s="159" t="s">
        <v>96</v>
      </c>
      <c r="B33" s="160"/>
      <c r="C33" s="161"/>
      <c r="D33" s="162"/>
      <c r="E33" s="162"/>
      <c r="F33" s="163"/>
      <c r="G33" s="85"/>
      <c r="I33" s="6"/>
      <c r="W33" s="22"/>
      <c r="X33" s="22"/>
    </row>
    <row r="34" spans="1:24" s="2" customFormat="1" ht="12.6" customHeight="1" hidden="1">
      <c r="A34" s="164"/>
      <c r="B34" s="160"/>
      <c r="C34" s="4"/>
      <c r="D34" s="361" t="s">
        <v>97</v>
      </c>
      <c r="E34" s="362"/>
      <c r="F34" s="362"/>
      <c r="G34" s="363"/>
      <c r="I34" s="6"/>
      <c r="W34" s="22"/>
      <c r="X34" s="22"/>
    </row>
    <row r="35" spans="1:24" s="2" customFormat="1" ht="8.25" customHeight="1" hidden="1">
      <c r="A35" s="159" t="s">
        <v>98</v>
      </c>
      <c r="B35" s="165"/>
      <c r="C35" s="166"/>
      <c r="D35" s="167"/>
      <c r="E35" s="168"/>
      <c r="F35" s="4"/>
      <c r="G35" s="85"/>
      <c r="I35" s="6"/>
      <c r="W35" s="22"/>
      <c r="X35" s="22"/>
    </row>
    <row r="36" spans="1:24" s="2" customFormat="1" ht="12.6" customHeight="1" hidden="1">
      <c r="A36" s="169"/>
      <c r="B36" s="170"/>
      <c r="C36" s="171"/>
      <c r="D36" s="364" t="s">
        <v>97</v>
      </c>
      <c r="E36" s="365"/>
      <c r="F36" s="365"/>
      <c r="G36" s="366"/>
      <c r="I36" s="6"/>
      <c r="W36" s="22"/>
      <c r="X36" s="22"/>
    </row>
    <row r="37" spans="1:9" s="2" customFormat="1" ht="13.5" hidden="1">
      <c r="A37" s="160"/>
      <c r="B37" s="4"/>
      <c r="C37" s="4"/>
      <c r="D37" s="4"/>
      <c r="E37" s="6"/>
      <c r="F37" s="4"/>
      <c r="G37" s="6"/>
      <c r="I37" s="6"/>
    </row>
    <row r="38" ht="13.5" hidden="1"/>
    <row r="39" ht="13.5" hidden="1"/>
    <row r="40" ht="13.5" hidden="1"/>
  </sheetData>
  <mergeCells count="12">
    <mergeCell ref="A32:G32"/>
    <mergeCell ref="D34:G34"/>
    <mergeCell ref="D36:G36"/>
    <mergeCell ref="A27:G27"/>
    <mergeCell ref="D29:G29"/>
    <mergeCell ref="D31:G31"/>
    <mergeCell ref="A24:G24"/>
    <mergeCell ref="A3:G3"/>
    <mergeCell ref="A6:G6"/>
    <mergeCell ref="A9:G9"/>
    <mergeCell ref="F18:G18"/>
    <mergeCell ref="A21:G21"/>
  </mergeCells>
  <printOptions/>
  <pageMargins left="0.39375" right="0.39375" top="0.39375" bottom="0.39375" header="0.1965278" footer="0.1965278"/>
  <pageSetup fitToHeight="0" fitToWidth="1" horizontalDpi="600" verticalDpi="600" orientation="portrait" paperSize="9" scale="86" r:id="rId1"/>
  <colBreaks count="1" manualBreakCount="1">
    <brk id="7"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pageSetUpPr fitToPage="1"/>
  </sheetPr>
  <dimension ref="A1:X89"/>
  <sheetViews>
    <sheetView tabSelected="1" zoomScale="66" zoomScaleNormal="66" workbookViewId="0" topLeftCell="A37">
      <selection activeCell="N85" sqref="N85"/>
    </sheetView>
  </sheetViews>
  <sheetFormatPr defaultColWidth="9.16015625" defaultRowHeight="13.5"/>
  <cols>
    <col min="1" max="1" width="5.66015625" style="6" customWidth="1"/>
    <col min="2" max="2" width="14" style="6" customWidth="1"/>
    <col min="3" max="3" width="45.5" style="6" customWidth="1"/>
    <col min="4" max="4" width="7" style="6" customWidth="1"/>
    <col min="5" max="5" width="8.5" style="6" customWidth="1"/>
    <col min="6" max="6" width="12.5" style="6" customWidth="1"/>
    <col min="7" max="7" width="31.5" style="6" customWidth="1"/>
    <col min="8" max="8" width="13.66015625" style="2" customWidth="1"/>
    <col min="9" max="9" width="16" style="6" customWidth="1"/>
    <col min="10" max="10" width="14.5" style="6" customWidth="1"/>
    <col min="11" max="12" width="9.16015625" style="6" customWidth="1"/>
    <col min="13" max="13" width="16.66015625" style="6" customWidth="1"/>
    <col min="14" max="16384" width="9.16015625" style="6" customWidth="1"/>
  </cols>
  <sheetData>
    <row r="1" spans="1:7" ht="18.75" customHeight="1">
      <c r="A1" s="390" t="s">
        <v>134</v>
      </c>
      <c r="B1" s="390"/>
      <c r="C1" s="390"/>
      <c r="D1" s="390"/>
      <c r="E1" s="390"/>
      <c r="F1" s="390"/>
      <c r="G1" s="390"/>
    </row>
    <row r="2" spans="1:7" ht="17.25" customHeight="1" thickBot="1">
      <c r="A2" s="277"/>
      <c r="B2" s="278"/>
      <c r="C2" s="279"/>
      <c r="D2" s="279"/>
      <c r="E2" s="280"/>
      <c r="F2" s="279"/>
      <c r="G2" s="281" t="s">
        <v>135</v>
      </c>
    </row>
    <row r="3" spans="1:7" ht="35.25" customHeight="1" thickTop="1">
      <c r="A3" s="391" t="s">
        <v>136</v>
      </c>
      <c r="B3" s="392"/>
      <c r="C3" s="282" t="s">
        <v>137</v>
      </c>
      <c r="D3" s="283"/>
      <c r="E3" s="284" t="s">
        <v>138</v>
      </c>
      <c r="F3" s="285">
        <v>4</v>
      </c>
      <c r="G3" s="286"/>
    </row>
    <row r="4" spans="1:7" ht="18.75" customHeight="1" thickBot="1">
      <c r="A4" s="393" t="s">
        <v>139</v>
      </c>
      <c r="B4" s="394"/>
      <c r="C4" s="287" t="s">
        <v>140</v>
      </c>
      <c r="D4" s="288"/>
      <c r="E4" s="395" t="s">
        <v>141</v>
      </c>
      <c r="F4" s="396"/>
      <c r="G4" s="397"/>
    </row>
    <row r="5" spans="1:7" ht="12.6" customHeight="1" thickTop="1">
      <c r="A5" s="289"/>
      <c r="B5" s="277"/>
      <c r="C5" s="277"/>
      <c r="D5" s="277"/>
      <c r="E5" s="290"/>
      <c r="F5" s="277"/>
      <c r="G5" s="291"/>
    </row>
    <row r="6" spans="1:7" ht="24.95" customHeight="1">
      <c r="A6" s="292" t="s">
        <v>142</v>
      </c>
      <c r="B6" s="293" t="s">
        <v>143</v>
      </c>
      <c r="C6" s="293" t="s">
        <v>144</v>
      </c>
      <c r="D6" s="293" t="s">
        <v>145</v>
      </c>
      <c r="E6" s="294" t="s">
        <v>146</v>
      </c>
      <c r="F6" s="293" t="s">
        <v>147</v>
      </c>
      <c r="G6" s="295" t="s">
        <v>148</v>
      </c>
    </row>
    <row r="7" spans="1:7" ht="15" customHeight="1">
      <c r="A7" s="296" t="s">
        <v>149</v>
      </c>
      <c r="B7" s="297" t="s">
        <v>150</v>
      </c>
      <c r="C7" s="298" t="s">
        <v>151</v>
      </c>
      <c r="D7" s="299"/>
      <c r="E7" s="300"/>
      <c r="F7" s="300"/>
      <c r="G7" s="301"/>
    </row>
    <row r="8" spans="1:7" ht="27.6" customHeight="1">
      <c r="A8" s="302">
        <v>1</v>
      </c>
      <c r="B8" s="303" t="s">
        <v>152</v>
      </c>
      <c r="C8" s="304" t="s">
        <v>153</v>
      </c>
      <c r="D8" s="305" t="s">
        <v>62</v>
      </c>
      <c r="E8" s="306">
        <v>43.3734</v>
      </c>
      <c r="F8" s="306">
        <v>460</v>
      </c>
      <c r="G8" s="307">
        <v>19951.764</v>
      </c>
    </row>
    <row r="9" spans="1:7" ht="131.25" customHeight="1">
      <c r="A9" s="308"/>
      <c r="B9" s="309"/>
      <c r="C9" s="386" t="s">
        <v>154</v>
      </c>
      <c r="D9" s="387"/>
      <c r="E9" s="310">
        <v>1.3572</v>
      </c>
      <c r="F9" s="311"/>
      <c r="G9" s="312"/>
    </row>
    <row r="10" spans="1:7" ht="15" customHeight="1">
      <c r="A10" s="308"/>
      <c r="B10" s="309"/>
      <c r="C10" s="386" t="s">
        <v>155</v>
      </c>
      <c r="D10" s="387"/>
      <c r="E10" s="310">
        <v>1.4472</v>
      </c>
      <c r="F10" s="311"/>
      <c r="G10" s="313"/>
    </row>
    <row r="11" spans="1:7" ht="12.6" customHeight="1">
      <c r="A11" s="308"/>
      <c r="B11" s="309"/>
      <c r="C11" s="386" t="s">
        <v>156</v>
      </c>
      <c r="D11" s="387"/>
      <c r="E11" s="310">
        <v>18.2898</v>
      </c>
      <c r="F11" s="311"/>
      <c r="G11" s="313"/>
    </row>
    <row r="12" spans="1:7" ht="41.25" customHeight="1">
      <c r="A12" s="308"/>
      <c r="B12" s="309"/>
      <c r="C12" s="386" t="s">
        <v>157</v>
      </c>
      <c r="D12" s="387"/>
      <c r="E12" s="310">
        <v>2.1072</v>
      </c>
      <c r="F12" s="311"/>
      <c r="G12" s="313"/>
    </row>
    <row r="13" spans="1:9" ht="13.5">
      <c r="A13" s="308"/>
      <c r="B13" s="309"/>
      <c r="C13" s="386" t="s">
        <v>158</v>
      </c>
      <c r="D13" s="387"/>
      <c r="E13" s="310">
        <v>2.0172</v>
      </c>
      <c r="F13" s="311"/>
      <c r="G13" s="313"/>
      <c r="H13" s="125"/>
      <c r="I13" s="126"/>
    </row>
    <row r="14" spans="1:9" ht="13.5">
      <c r="A14" s="308"/>
      <c r="B14" s="309"/>
      <c r="C14" s="386" t="s">
        <v>159</v>
      </c>
      <c r="D14" s="387"/>
      <c r="E14" s="310">
        <v>18.1548</v>
      </c>
      <c r="F14" s="311"/>
      <c r="G14" s="314"/>
      <c r="H14" s="125"/>
      <c r="I14" s="127"/>
    </row>
    <row r="15" spans="1:9" ht="13.5">
      <c r="A15" s="315"/>
      <c r="B15" s="316" t="s">
        <v>160</v>
      </c>
      <c r="C15" s="317" t="s">
        <v>161</v>
      </c>
      <c r="D15" s="318"/>
      <c r="E15" s="319"/>
      <c r="F15" s="320"/>
      <c r="G15" s="321">
        <v>19951.764</v>
      </c>
      <c r="H15" s="125"/>
      <c r="I15" s="127"/>
    </row>
    <row r="16" spans="1:9" ht="13.5">
      <c r="A16" s="296" t="s">
        <v>149</v>
      </c>
      <c r="B16" s="297" t="s">
        <v>162</v>
      </c>
      <c r="C16" s="298" t="s">
        <v>163</v>
      </c>
      <c r="D16" s="299"/>
      <c r="E16" s="300"/>
      <c r="F16" s="300"/>
      <c r="G16" s="301"/>
      <c r="H16" s="125"/>
      <c r="I16" s="127"/>
    </row>
    <row r="17" spans="1:9" ht="13.5">
      <c r="A17" s="302">
        <v>2</v>
      </c>
      <c r="B17" s="303" t="s">
        <v>164</v>
      </c>
      <c r="C17" s="304" t="s">
        <v>165</v>
      </c>
      <c r="D17" s="305" t="s">
        <v>62</v>
      </c>
      <c r="E17" s="306">
        <v>43.3734</v>
      </c>
      <c r="F17" s="306">
        <v>1217</v>
      </c>
      <c r="G17" s="307">
        <v>52785.4278</v>
      </c>
      <c r="H17" s="125"/>
      <c r="I17" s="127"/>
    </row>
    <row r="18" spans="1:9" ht="34.5" customHeight="1">
      <c r="A18" s="308"/>
      <c r="B18" s="309"/>
      <c r="C18" s="386" t="s">
        <v>154</v>
      </c>
      <c r="D18" s="387"/>
      <c r="E18" s="310">
        <v>1.3572</v>
      </c>
      <c r="F18" s="311"/>
      <c r="G18" s="312"/>
      <c r="H18" s="125"/>
      <c r="I18" s="127"/>
    </row>
    <row r="19" spans="1:9" ht="27" customHeight="1">
      <c r="A19" s="308"/>
      <c r="B19" s="309"/>
      <c r="C19" s="386" t="s">
        <v>155</v>
      </c>
      <c r="D19" s="387"/>
      <c r="E19" s="310">
        <v>1.4472</v>
      </c>
      <c r="F19" s="311"/>
      <c r="G19" s="313"/>
      <c r="H19" s="125"/>
      <c r="I19" s="127"/>
    </row>
    <row r="20" spans="1:14" ht="27" customHeight="1">
      <c r="A20" s="308"/>
      <c r="B20" s="309"/>
      <c r="C20" s="386" t="s">
        <v>156</v>
      </c>
      <c r="D20" s="387"/>
      <c r="E20" s="310">
        <v>18.2898</v>
      </c>
      <c r="F20" s="311"/>
      <c r="G20" s="313"/>
      <c r="H20" s="125"/>
      <c r="I20" s="127"/>
      <c r="K20" s="126"/>
      <c r="L20" s="126"/>
      <c r="M20" s="126"/>
      <c r="N20" s="126"/>
    </row>
    <row r="21" spans="1:22" ht="13.5">
      <c r="A21" s="308"/>
      <c r="B21" s="309"/>
      <c r="C21" s="386" t="s">
        <v>157</v>
      </c>
      <c r="D21" s="387"/>
      <c r="E21" s="310">
        <v>2.1072</v>
      </c>
      <c r="F21" s="311"/>
      <c r="G21" s="313"/>
      <c r="H21" s="125"/>
      <c r="I21" s="127"/>
      <c r="K21" s="126"/>
      <c r="L21" s="126"/>
      <c r="M21" s="126"/>
      <c r="N21" s="126"/>
      <c r="V21" s="130"/>
    </row>
    <row r="22" spans="1:14" ht="13.5">
      <c r="A22" s="308"/>
      <c r="B22" s="309"/>
      <c r="C22" s="386" t="s">
        <v>158</v>
      </c>
      <c r="D22" s="387"/>
      <c r="E22" s="310">
        <v>2.0172</v>
      </c>
      <c r="F22" s="311"/>
      <c r="G22" s="313"/>
      <c r="H22" s="125"/>
      <c r="I22" s="127"/>
      <c r="K22" s="276"/>
      <c r="L22" s="126"/>
      <c r="M22" s="131"/>
      <c r="N22" s="126"/>
    </row>
    <row r="23" spans="1:14" ht="15" customHeight="1">
      <c r="A23" s="308"/>
      <c r="B23" s="309"/>
      <c r="C23" s="386" t="s">
        <v>159</v>
      </c>
      <c r="D23" s="387"/>
      <c r="E23" s="310">
        <v>18.1548</v>
      </c>
      <c r="F23" s="311"/>
      <c r="G23" s="314"/>
      <c r="K23" s="126"/>
      <c r="L23" s="126"/>
      <c r="M23" s="126"/>
      <c r="N23" s="126"/>
    </row>
    <row r="24" spans="1:14" ht="15" customHeight="1">
      <c r="A24" s="315"/>
      <c r="B24" s="316" t="s">
        <v>160</v>
      </c>
      <c r="C24" s="317" t="s">
        <v>166</v>
      </c>
      <c r="D24" s="318"/>
      <c r="E24" s="319"/>
      <c r="F24" s="320"/>
      <c r="G24" s="321">
        <v>52785.4278</v>
      </c>
      <c r="K24" s="126"/>
      <c r="L24" s="126"/>
      <c r="M24" s="126"/>
      <c r="N24" s="126"/>
    </row>
    <row r="25" spans="1:14" ht="12.6" customHeight="1">
      <c r="A25" s="296" t="s">
        <v>149</v>
      </c>
      <c r="B25" s="297" t="s">
        <v>167</v>
      </c>
      <c r="C25" s="298" t="s">
        <v>168</v>
      </c>
      <c r="D25" s="299"/>
      <c r="E25" s="300"/>
      <c r="F25" s="300"/>
      <c r="G25" s="301"/>
      <c r="K25" s="126"/>
      <c r="L25" s="126"/>
      <c r="M25" s="126"/>
      <c r="N25" s="126"/>
    </row>
    <row r="26" spans="1:14" ht="43.5" customHeight="1">
      <c r="A26" s="302">
        <v>3</v>
      </c>
      <c r="B26" s="303" t="s">
        <v>169</v>
      </c>
      <c r="C26" s="304" t="s">
        <v>170</v>
      </c>
      <c r="D26" s="305" t="s">
        <v>62</v>
      </c>
      <c r="E26" s="306">
        <v>73.1599</v>
      </c>
      <c r="F26" s="306">
        <v>290</v>
      </c>
      <c r="G26" s="307">
        <v>21216.371</v>
      </c>
      <c r="K26" s="126"/>
      <c r="L26" s="126"/>
      <c r="M26" s="126"/>
      <c r="N26" s="126"/>
    </row>
    <row r="27" spans="1:9" s="2" customFormat="1" ht="15" customHeight="1">
      <c r="A27" s="308"/>
      <c r="B27" s="309"/>
      <c r="C27" s="386" t="s">
        <v>171</v>
      </c>
      <c r="D27" s="387"/>
      <c r="E27" s="310">
        <v>2.2741</v>
      </c>
      <c r="F27" s="311"/>
      <c r="G27" s="312"/>
      <c r="I27" s="6"/>
    </row>
    <row r="28" spans="1:9" s="2" customFormat="1" ht="12.6" customHeight="1">
      <c r="A28" s="308"/>
      <c r="B28" s="309"/>
      <c r="C28" s="386" t="s">
        <v>172</v>
      </c>
      <c r="D28" s="387"/>
      <c r="E28" s="310">
        <v>2.1841</v>
      </c>
      <c r="F28" s="311"/>
      <c r="G28" s="313"/>
      <c r="I28" s="6"/>
    </row>
    <row r="29" spans="1:9" s="2" customFormat="1" ht="50.1" customHeight="1">
      <c r="A29" s="308"/>
      <c r="B29" s="309"/>
      <c r="C29" s="386" t="s">
        <v>173</v>
      </c>
      <c r="D29" s="387"/>
      <c r="E29" s="310">
        <v>31.2261</v>
      </c>
      <c r="F29" s="311"/>
      <c r="G29" s="313"/>
      <c r="I29" s="6"/>
    </row>
    <row r="30" spans="1:24" s="2" customFormat="1" ht="12.6" customHeight="1">
      <c r="A30" s="308"/>
      <c r="B30" s="309"/>
      <c r="C30" s="386" t="s">
        <v>174</v>
      </c>
      <c r="D30" s="387"/>
      <c r="E30" s="310">
        <v>4.1591</v>
      </c>
      <c r="F30" s="311"/>
      <c r="G30" s="313"/>
      <c r="I30" s="6"/>
      <c r="W30" s="22"/>
      <c r="X30" s="22"/>
    </row>
    <row r="31" spans="1:24" s="2" customFormat="1" ht="12.6" customHeight="1">
      <c r="A31" s="308"/>
      <c r="B31" s="309"/>
      <c r="C31" s="386" t="s">
        <v>175</v>
      </c>
      <c r="D31" s="387"/>
      <c r="E31" s="310">
        <v>3.3317</v>
      </c>
      <c r="F31" s="311"/>
      <c r="G31" s="313"/>
      <c r="I31" s="6"/>
      <c r="W31" s="22"/>
      <c r="X31" s="22"/>
    </row>
    <row r="32" spans="1:24" s="2" customFormat="1" ht="12.6" customHeight="1">
      <c r="A32" s="308"/>
      <c r="B32" s="309"/>
      <c r="C32" s="386" t="s">
        <v>176</v>
      </c>
      <c r="D32" s="387"/>
      <c r="E32" s="310">
        <v>29.985</v>
      </c>
      <c r="F32" s="311"/>
      <c r="G32" s="314"/>
      <c r="I32" s="6"/>
      <c r="W32" s="22"/>
      <c r="X32" s="22"/>
    </row>
    <row r="33" spans="1:24" s="2" customFormat="1" ht="39.95" customHeight="1">
      <c r="A33" s="302">
        <v>4</v>
      </c>
      <c r="B33" s="303" t="s">
        <v>177</v>
      </c>
      <c r="C33" s="304" t="s">
        <v>178</v>
      </c>
      <c r="D33" s="305" t="s">
        <v>62</v>
      </c>
      <c r="E33" s="306">
        <v>73.1599</v>
      </c>
      <c r="F33" s="306">
        <v>337</v>
      </c>
      <c r="G33" s="307">
        <v>24654.8863</v>
      </c>
      <c r="I33" s="6"/>
      <c r="W33" s="22"/>
      <c r="X33" s="22"/>
    </row>
    <row r="34" spans="1:24" s="2" customFormat="1" ht="12.6" customHeight="1">
      <c r="A34" s="308"/>
      <c r="B34" s="309"/>
      <c r="C34" s="386" t="s">
        <v>171</v>
      </c>
      <c r="D34" s="387"/>
      <c r="E34" s="310">
        <v>2.2741</v>
      </c>
      <c r="F34" s="311"/>
      <c r="G34" s="312"/>
      <c r="I34" s="6"/>
      <c r="W34" s="22"/>
      <c r="X34" s="22"/>
    </row>
    <row r="35" spans="1:24" s="2" customFormat="1" ht="39.95" customHeight="1">
      <c r="A35" s="308"/>
      <c r="B35" s="309"/>
      <c r="C35" s="386" t="s">
        <v>172</v>
      </c>
      <c r="D35" s="387"/>
      <c r="E35" s="310">
        <v>2.1841</v>
      </c>
      <c r="F35" s="311"/>
      <c r="G35" s="313"/>
      <c r="I35" s="6"/>
      <c r="W35" s="22"/>
      <c r="X35" s="22"/>
    </row>
    <row r="36" spans="1:24" s="2" customFormat="1" ht="12.6" customHeight="1">
      <c r="A36" s="308"/>
      <c r="B36" s="309"/>
      <c r="C36" s="386" t="s">
        <v>173</v>
      </c>
      <c r="D36" s="387"/>
      <c r="E36" s="310">
        <v>31.2261</v>
      </c>
      <c r="F36" s="311"/>
      <c r="G36" s="313"/>
      <c r="I36" s="6"/>
      <c r="W36" s="22"/>
      <c r="X36" s="22"/>
    </row>
    <row r="37" spans="1:9" s="2" customFormat="1" ht="13.5">
      <c r="A37" s="308"/>
      <c r="B37" s="309"/>
      <c r="C37" s="386" t="s">
        <v>174</v>
      </c>
      <c r="D37" s="387"/>
      <c r="E37" s="310">
        <v>4.1591</v>
      </c>
      <c r="F37" s="311"/>
      <c r="G37" s="313"/>
      <c r="I37" s="6"/>
    </row>
    <row r="38" spans="1:7" ht="13.5">
      <c r="A38" s="308"/>
      <c r="B38" s="309"/>
      <c r="C38" s="386" t="s">
        <v>175</v>
      </c>
      <c r="D38" s="387"/>
      <c r="E38" s="310">
        <v>3.3317</v>
      </c>
      <c r="F38" s="311"/>
      <c r="G38" s="313"/>
    </row>
    <row r="39" spans="1:7" ht="13.5">
      <c r="A39" s="308"/>
      <c r="B39" s="309"/>
      <c r="C39" s="386" t="s">
        <v>176</v>
      </c>
      <c r="D39" s="387"/>
      <c r="E39" s="310">
        <v>29.985</v>
      </c>
      <c r="F39" s="311"/>
      <c r="G39" s="314"/>
    </row>
    <row r="40" spans="1:7" ht="13.5">
      <c r="A40" s="315"/>
      <c r="B40" s="316" t="s">
        <v>160</v>
      </c>
      <c r="C40" s="317" t="s">
        <v>179</v>
      </c>
      <c r="D40" s="318"/>
      <c r="E40" s="319"/>
      <c r="F40" s="320"/>
      <c r="G40" s="321">
        <v>45871.2573</v>
      </c>
    </row>
    <row r="41" spans="1:7" ht="13.5">
      <c r="A41" s="296" t="s">
        <v>149</v>
      </c>
      <c r="B41" s="297" t="s">
        <v>180</v>
      </c>
      <c r="C41" s="298" t="s">
        <v>181</v>
      </c>
      <c r="D41" s="299"/>
      <c r="E41" s="300"/>
      <c r="F41" s="300"/>
      <c r="G41" s="301"/>
    </row>
    <row r="42" spans="1:7" ht="13.5">
      <c r="A42" s="302">
        <v>5</v>
      </c>
      <c r="B42" s="303" t="s">
        <v>182</v>
      </c>
      <c r="C42" s="304" t="s">
        <v>183</v>
      </c>
      <c r="D42" s="305" t="s">
        <v>67</v>
      </c>
      <c r="E42" s="306">
        <v>2.205406626</v>
      </c>
      <c r="F42" s="306">
        <v>350</v>
      </c>
      <c r="G42" s="307">
        <v>771.8923190999999</v>
      </c>
    </row>
    <row r="43" spans="1:7" ht="13.5">
      <c r="A43" s="315"/>
      <c r="B43" s="316" t="s">
        <v>160</v>
      </c>
      <c r="C43" s="317" t="s">
        <v>184</v>
      </c>
      <c r="D43" s="318"/>
      <c r="E43" s="319"/>
      <c r="F43" s="320"/>
      <c r="G43" s="321">
        <v>771.8923190999999</v>
      </c>
    </row>
    <row r="44" spans="1:7" ht="13.5">
      <c r="A44" s="296" t="s">
        <v>149</v>
      </c>
      <c r="B44" s="297" t="s">
        <v>185</v>
      </c>
      <c r="C44" s="298" t="s">
        <v>186</v>
      </c>
      <c r="D44" s="299"/>
      <c r="E44" s="300"/>
      <c r="F44" s="300"/>
      <c r="G44" s="301"/>
    </row>
    <row r="45" spans="1:7" ht="13.5">
      <c r="A45" s="302">
        <v>6</v>
      </c>
      <c r="B45" s="303" t="s">
        <v>187</v>
      </c>
      <c r="C45" s="304" t="s">
        <v>188</v>
      </c>
      <c r="D45" s="305" t="s">
        <v>189</v>
      </c>
      <c r="E45" s="306">
        <v>1</v>
      </c>
      <c r="F45" s="306">
        <v>5800</v>
      </c>
      <c r="G45" s="307">
        <v>5800</v>
      </c>
    </row>
    <row r="46" spans="1:7" ht="13.5">
      <c r="A46" s="315"/>
      <c r="B46" s="316" t="s">
        <v>160</v>
      </c>
      <c r="C46" s="317" t="s">
        <v>190</v>
      </c>
      <c r="D46" s="318"/>
      <c r="E46" s="319"/>
      <c r="F46" s="320"/>
      <c r="G46" s="321">
        <v>5800</v>
      </c>
    </row>
    <row r="47" spans="1:7" ht="13.5">
      <c r="A47" s="296" t="s">
        <v>149</v>
      </c>
      <c r="B47" s="297" t="s">
        <v>191</v>
      </c>
      <c r="C47" s="298" t="s">
        <v>192</v>
      </c>
      <c r="D47" s="299"/>
      <c r="E47" s="300"/>
      <c r="F47" s="300"/>
      <c r="G47" s="301"/>
    </row>
    <row r="48" spans="1:7" ht="22.5">
      <c r="A48" s="302">
        <v>7</v>
      </c>
      <c r="B48" s="303" t="s">
        <v>193</v>
      </c>
      <c r="C48" s="304" t="s">
        <v>194</v>
      </c>
      <c r="D48" s="305" t="s">
        <v>115</v>
      </c>
      <c r="E48" s="306">
        <v>27.626</v>
      </c>
      <c r="F48" s="306">
        <v>677</v>
      </c>
      <c r="G48" s="307">
        <v>18702.802</v>
      </c>
    </row>
    <row r="49" spans="1:7" ht="13.5">
      <c r="A49" s="308"/>
      <c r="B49" s="309"/>
      <c r="C49" s="386" t="s">
        <v>195</v>
      </c>
      <c r="D49" s="387"/>
      <c r="E49" s="310">
        <v>1.508</v>
      </c>
      <c r="F49" s="311"/>
      <c r="G49" s="312"/>
    </row>
    <row r="50" spans="1:7" ht="13.5">
      <c r="A50" s="308"/>
      <c r="B50" s="309"/>
      <c r="C50" s="386" t="s">
        <v>196</v>
      </c>
      <c r="D50" s="387"/>
      <c r="E50" s="310">
        <v>1.208</v>
      </c>
      <c r="F50" s="311"/>
      <c r="G50" s="313"/>
    </row>
    <row r="51" spans="1:7" ht="13.5">
      <c r="A51" s="308"/>
      <c r="B51" s="309"/>
      <c r="C51" s="386" t="s">
        <v>197</v>
      </c>
      <c r="D51" s="387"/>
      <c r="E51" s="310">
        <v>11.322</v>
      </c>
      <c r="F51" s="311"/>
      <c r="G51" s="313"/>
    </row>
    <row r="52" spans="1:7" ht="13.5">
      <c r="A52" s="308"/>
      <c r="B52" s="309"/>
      <c r="C52" s="386" t="s">
        <v>198</v>
      </c>
      <c r="D52" s="387"/>
      <c r="E52" s="310">
        <v>1.508</v>
      </c>
      <c r="F52" s="311"/>
      <c r="G52" s="313"/>
    </row>
    <row r="53" spans="1:7" ht="13.5">
      <c r="A53" s="308"/>
      <c r="B53" s="309"/>
      <c r="C53" s="386" t="s">
        <v>196</v>
      </c>
      <c r="D53" s="387"/>
      <c r="E53" s="310">
        <v>1.208</v>
      </c>
      <c r="F53" s="311"/>
      <c r="G53" s="313"/>
    </row>
    <row r="54" spans="1:7" ht="13.5">
      <c r="A54" s="308"/>
      <c r="B54" s="309"/>
      <c r="C54" s="386" t="s">
        <v>199</v>
      </c>
      <c r="D54" s="387"/>
      <c r="E54" s="310">
        <v>10.872</v>
      </c>
      <c r="F54" s="311"/>
      <c r="G54" s="314"/>
    </row>
    <row r="55" spans="1:7" ht="13.5">
      <c r="A55" s="302">
        <v>8</v>
      </c>
      <c r="B55" s="303" t="s">
        <v>200</v>
      </c>
      <c r="C55" s="304" t="s">
        <v>201</v>
      </c>
      <c r="D55" s="305" t="s">
        <v>202</v>
      </c>
      <c r="E55" s="306">
        <v>187.02802</v>
      </c>
      <c r="F55" s="306">
        <v>3.7</v>
      </c>
      <c r="G55" s="307">
        <v>692.003674</v>
      </c>
    </row>
    <row r="56" spans="1:7" ht="13.5">
      <c r="A56" s="315"/>
      <c r="B56" s="316" t="s">
        <v>160</v>
      </c>
      <c r="C56" s="317" t="s">
        <v>203</v>
      </c>
      <c r="D56" s="318"/>
      <c r="E56" s="319"/>
      <c r="F56" s="320"/>
      <c r="G56" s="321">
        <v>19394.805674</v>
      </c>
    </row>
    <row r="57" spans="1:7" ht="13.5">
      <c r="A57" s="296" t="s">
        <v>149</v>
      </c>
      <c r="B57" s="297" t="s">
        <v>204</v>
      </c>
      <c r="C57" s="298" t="s">
        <v>205</v>
      </c>
      <c r="D57" s="299"/>
      <c r="E57" s="300"/>
      <c r="F57" s="300"/>
      <c r="G57" s="301"/>
    </row>
    <row r="58" spans="1:7" ht="22.5">
      <c r="A58" s="302">
        <v>9</v>
      </c>
      <c r="B58" s="303" t="s">
        <v>206</v>
      </c>
      <c r="C58" s="304" t="s">
        <v>207</v>
      </c>
      <c r="D58" s="305" t="s">
        <v>208</v>
      </c>
      <c r="E58" s="306">
        <v>1</v>
      </c>
      <c r="F58" s="306">
        <v>25430</v>
      </c>
      <c r="G58" s="307">
        <v>25430</v>
      </c>
    </row>
    <row r="59" spans="1:7" ht="22.5">
      <c r="A59" s="302">
        <v>10</v>
      </c>
      <c r="B59" s="303" t="s">
        <v>209</v>
      </c>
      <c r="C59" s="304" t="s">
        <v>210</v>
      </c>
      <c r="D59" s="305" t="s">
        <v>208</v>
      </c>
      <c r="E59" s="306">
        <v>1</v>
      </c>
      <c r="F59" s="306">
        <v>20403</v>
      </c>
      <c r="G59" s="307">
        <v>20403</v>
      </c>
    </row>
    <row r="60" spans="1:7" ht="22.5">
      <c r="A60" s="302">
        <v>11</v>
      </c>
      <c r="B60" s="303" t="s">
        <v>211</v>
      </c>
      <c r="C60" s="304" t="s">
        <v>212</v>
      </c>
      <c r="D60" s="305" t="s">
        <v>208</v>
      </c>
      <c r="E60" s="306">
        <v>9</v>
      </c>
      <c r="F60" s="306">
        <v>37606</v>
      </c>
      <c r="G60" s="307">
        <v>338454</v>
      </c>
    </row>
    <row r="61" spans="1:7" ht="22.5">
      <c r="A61" s="302">
        <v>12</v>
      </c>
      <c r="B61" s="303" t="s">
        <v>213</v>
      </c>
      <c r="C61" s="304" t="s">
        <v>214</v>
      </c>
      <c r="D61" s="305" t="s">
        <v>208</v>
      </c>
      <c r="E61" s="306">
        <v>1</v>
      </c>
      <c r="F61" s="306">
        <v>47114</v>
      </c>
      <c r="G61" s="307">
        <v>47114</v>
      </c>
    </row>
    <row r="62" spans="1:7" ht="22.5">
      <c r="A62" s="302">
        <v>13</v>
      </c>
      <c r="B62" s="303" t="s">
        <v>215</v>
      </c>
      <c r="C62" s="304" t="s">
        <v>216</v>
      </c>
      <c r="D62" s="305" t="s">
        <v>208</v>
      </c>
      <c r="E62" s="306">
        <v>1</v>
      </c>
      <c r="F62" s="306">
        <v>36875</v>
      </c>
      <c r="G62" s="307">
        <v>36875</v>
      </c>
    </row>
    <row r="63" spans="1:7" ht="22.5">
      <c r="A63" s="302">
        <v>14</v>
      </c>
      <c r="B63" s="303" t="s">
        <v>217</v>
      </c>
      <c r="C63" s="304" t="s">
        <v>218</v>
      </c>
      <c r="D63" s="305" t="s">
        <v>208</v>
      </c>
      <c r="E63" s="306">
        <v>9</v>
      </c>
      <c r="F63" s="306">
        <v>36879</v>
      </c>
      <c r="G63" s="307">
        <v>331911</v>
      </c>
    </row>
    <row r="64" spans="1:7" ht="13.5">
      <c r="A64" s="302">
        <v>15</v>
      </c>
      <c r="B64" s="303" t="s">
        <v>219</v>
      </c>
      <c r="C64" s="304" t="s">
        <v>220</v>
      </c>
      <c r="D64" s="305" t="s">
        <v>202</v>
      </c>
      <c r="E64" s="306">
        <v>8001.87</v>
      </c>
      <c r="F64" s="306">
        <v>1.9</v>
      </c>
      <c r="G64" s="307">
        <v>15203.553</v>
      </c>
    </row>
    <row r="65" spans="1:7" ht="13.5">
      <c r="A65" s="315"/>
      <c r="B65" s="316" t="s">
        <v>160</v>
      </c>
      <c r="C65" s="317" t="s">
        <v>221</v>
      </c>
      <c r="D65" s="318"/>
      <c r="E65" s="319"/>
      <c r="F65" s="320"/>
      <c r="G65" s="321">
        <v>815390.553</v>
      </c>
    </row>
    <row r="66" spans="1:7" ht="13.5">
      <c r="A66" s="296" t="s">
        <v>149</v>
      </c>
      <c r="B66" s="297" t="s">
        <v>222</v>
      </c>
      <c r="C66" s="298" t="s">
        <v>223</v>
      </c>
      <c r="D66" s="299"/>
      <c r="E66" s="300"/>
      <c r="F66" s="300"/>
      <c r="G66" s="301"/>
    </row>
    <row r="67" spans="1:7" ht="13.5">
      <c r="A67" s="302">
        <v>16</v>
      </c>
      <c r="B67" s="303" t="s">
        <v>224</v>
      </c>
      <c r="C67" s="304" t="s">
        <v>225</v>
      </c>
      <c r="D67" s="305" t="s">
        <v>62</v>
      </c>
      <c r="E67" s="306">
        <v>43.3734</v>
      </c>
      <c r="F67" s="306">
        <v>33</v>
      </c>
      <c r="G67" s="307">
        <v>1431.3221999999998</v>
      </c>
    </row>
    <row r="68" spans="1:7" ht="13.5">
      <c r="A68" s="308"/>
      <c r="B68" s="309"/>
      <c r="C68" s="386" t="s">
        <v>226</v>
      </c>
      <c r="D68" s="387"/>
      <c r="E68" s="310">
        <v>1.3572</v>
      </c>
      <c r="F68" s="311"/>
      <c r="G68" s="312"/>
    </row>
    <row r="69" spans="1:7" ht="13.5">
      <c r="A69" s="308"/>
      <c r="B69" s="309"/>
      <c r="C69" s="386" t="s">
        <v>155</v>
      </c>
      <c r="D69" s="387"/>
      <c r="E69" s="310">
        <v>1.4472</v>
      </c>
      <c r="F69" s="311"/>
      <c r="G69" s="313"/>
    </row>
    <row r="70" spans="1:7" ht="13.5">
      <c r="A70" s="308"/>
      <c r="B70" s="309"/>
      <c r="C70" s="386" t="s">
        <v>156</v>
      </c>
      <c r="D70" s="387"/>
      <c r="E70" s="310">
        <v>18.2898</v>
      </c>
      <c r="F70" s="311"/>
      <c r="G70" s="313"/>
    </row>
    <row r="71" spans="1:7" ht="13.5">
      <c r="A71" s="308"/>
      <c r="B71" s="309"/>
      <c r="C71" s="386" t="s">
        <v>157</v>
      </c>
      <c r="D71" s="387"/>
      <c r="E71" s="310">
        <v>2.1072</v>
      </c>
      <c r="F71" s="311"/>
      <c r="G71" s="313"/>
    </row>
    <row r="72" spans="1:7" ht="13.5">
      <c r="A72" s="308"/>
      <c r="B72" s="309"/>
      <c r="C72" s="386" t="s">
        <v>158</v>
      </c>
      <c r="D72" s="387"/>
      <c r="E72" s="310">
        <v>2.0172</v>
      </c>
      <c r="F72" s="311"/>
      <c r="G72" s="313"/>
    </row>
    <row r="73" spans="1:7" ht="13.5">
      <c r="A73" s="308"/>
      <c r="B73" s="309"/>
      <c r="C73" s="386" t="s">
        <v>159</v>
      </c>
      <c r="D73" s="387"/>
      <c r="E73" s="310">
        <v>18.1548</v>
      </c>
      <c r="F73" s="311"/>
      <c r="G73" s="314"/>
    </row>
    <row r="74" spans="1:7" ht="22.5">
      <c r="A74" s="302">
        <v>17</v>
      </c>
      <c r="B74" s="303" t="s">
        <v>227</v>
      </c>
      <c r="C74" s="304" t="s">
        <v>228</v>
      </c>
      <c r="D74" s="305" t="s">
        <v>62</v>
      </c>
      <c r="E74" s="306">
        <v>43.3734</v>
      </c>
      <c r="F74" s="306">
        <v>69</v>
      </c>
      <c r="G74" s="307">
        <v>2992.7646</v>
      </c>
    </row>
    <row r="75" spans="1:7" ht="13.5">
      <c r="A75" s="308"/>
      <c r="B75" s="309"/>
      <c r="C75" s="386" t="s">
        <v>226</v>
      </c>
      <c r="D75" s="387"/>
      <c r="E75" s="310">
        <v>1.3572</v>
      </c>
      <c r="F75" s="311"/>
      <c r="G75" s="312"/>
    </row>
    <row r="76" spans="1:7" ht="13.5">
      <c r="A76" s="308"/>
      <c r="B76" s="309"/>
      <c r="C76" s="386" t="s">
        <v>155</v>
      </c>
      <c r="D76" s="387"/>
      <c r="E76" s="310">
        <v>1.4472</v>
      </c>
      <c r="F76" s="311"/>
      <c r="G76" s="313"/>
    </row>
    <row r="77" spans="1:7" ht="13.5">
      <c r="A77" s="308"/>
      <c r="B77" s="309"/>
      <c r="C77" s="386" t="s">
        <v>156</v>
      </c>
      <c r="D77" s="387"/>
      <c r="E77" s="310">
        <v>18.2898</v>
      </c>
      <c r="F77" s="311"/>
      <c r="G77" s="313"/>
    </row>
    <row r="78" spans="1:7" ht="13.5">
      <c r="A78" s="308"/>
      <c r="B78" s="309"/>
      <c r="C78" s="386" t="s">
        <v>157</v>
      </c>
      <c r="D78" s="387"/>
      <c r="E78" s="310">
        <v>2.1072</v>
      </c>
      <c r="F78" s="311"/>
      <c r="G78" s="313"/>
    </row>
    <row r="79" spans="1:7" ht="13.5">
      <c r="A79" s="308"/>
      <c r="B79" s="309"/>
      <c r="C79" s="386" t="s">
        <v>158</v>
      </c>
      <c r="D79" s="387"/>
      <c r="E79" s="310">
        <v>2.0172</v>
      </c>
      <c r="F79" s="311"/>
      <c r="G79" s="313"/>
    </row>
    <row r="80" spans="1:7" ht="13.5">
      <c r="A80" s="308"/>
      <c r="B80" s="309"/>
      <c r="C80" s="386" t="s">
        <v>159</v>
      </c>
      <c r="D80" s="387"/>
      <c r="E80" s="310">
        <v>18.1548</v>
      </c>
      <c r="F80" s="311"/>
      <c r="G80" s="314"/>
    </row>
    <row r="81" spans="1:7" ht="13.5">
      <c r="A81" s="315"/>
      <c r="B81" s="316" t="s">
        <v>160</v>
      </c>
      <c r="C81" s="317" t="s">
        <v>229</v>
      </c>
      <c r="D81" s="318"/>
      <c r="E81" s="319"/>
      <c r="F81" s="320"/>
      <c r="G81" s="321">
        <v>4424.0868</v>
      </c>
    </row>
    <row r="82" spans="1:7" ht="13.5">
      <c r="A82" s="296" t="s">
        <v>149</v>
      </c>
      <c r="B82" s="297" t="s">
        <v>230</v>
      </c>
      <c r="C82" s="298" t="s">
        <v>231</v>
      </c>
      <c r="D82" s="299"/>
      <c r="E82" s="300"/>
      <c r="F82" s="300"/>
      <c r="G82" s="301"/>
    </row>
    <row r="83" spans="1:7" ht="13.5">
      <c r="A83" s="302">
        <v>18</v>
      </c>
      <c r="B83" s="303" t="s">
        <v>232</v>
      </c>
      <c r="C83" s="304" t="s">
        <v>233</v>
      </c>
      <c r="D83" s="305" t="s">
        <v>67</v>
      </c>
      <c r="E83" s="306">
        <v>11.1203048</v>
      </c>
      <c r="F83" s="306">
        <v>85</v>
      </c>
      <c r="G83" s="307">
        <v>945.225908</v>
      </c>
    </row>
    <row r="84" spans="1:7" ht="13.5">
      <c r="A84" s="302">
        <v>19</v>
      </c>
      <c r="B84" s="303" t="s">
        <v>234</v>
      </c>
      <c r="C84" s="304" t="s">
        <v>235</v>
      </c>
      <c r="D84" s="305" t="s">
        <v>67</v>
      </c>
      <c r="E84" s="306">
        <v>11.1203048</v>
      </c>
      <c r="F84" s="306">
        <v>10.8</v>
      </c>
      <c r="G84" s="307">
        <v>120.09929184</v>
      </c>
    </row>
    <row r="85" spans="1:7" ht="13.5">
      <c r="A85" s="302">
        <v>20</v>
      </c>
      <c r="B85" s="303" t="s">
        <v>236</v>
      </c>
      <c r="C85" s="304" t="s">
        <v>237</v>
      </c>
      <c r="D85" s="305" t="s">
        <v>67</v>
      </c>
      <c r="E85" s="306">
        <v>11.1203048</v>
      </c>
      <c r="F85" s="306">
        <v>306</v>
      </c>
      <c r="G85" s="307">
        <v>3402.8132688</v>
      </c>
    </row>
    <row r="86" spans="1:7" ht="13.5">
      <c r="A86" s="302">
        <v>21</v>
      </c>
      <c r="B86" s="303" t="s">
        <v>238</v>
      </c>
      <c r="C86" s="304" t="s">
        <v>239</v>
      </c>
      <c r="D86" s="305" t="s">
        <v>67</v>
      </c>
      <c r="E86" s="306">
        <v>333.609144</v>
      </c>
      <c r="F86" s="306">
        <v>77</v>
      </c>
      <c r="G86" s="307">
        <v>25687.904088000003</v>
      </c>
    </row>
    <row r="87" spans="1:7" ht="13.5">
      <c r="A87" s="302">
        <v>22</v>
      </c>
      <c r="B87" s="303" t="s">
        <v>240</v>
      </c>
      <c r="C87" s="304" t="s">
        <v>241</v>
      </c>
      <c r="D87" s="305" t="s">
        <v>67</v>
      </c>
      <c r="E87" s="306">
        <v>11.1203048</v>
      </c>
      <c r="F87" s="306">
        <v>350</v>
      </c>
      <c r="G87" s="307">
        <v>3892.10668</v>
      </c>
    </row>
    <row r="88" spans="1:7" ht="13.5" thickBot="1">
      <c r="A88" s="322"/>
      <c r="B88" s="323" t="s">
        <v>160</v>
      </c>
      <c r="C88" s="324" t="s">
        <v>242</v>
      </c>
      <c r="D88" s="325"/>
      <c r="E88" s="326"/>
      <c r="F88" s="327"/>
      <c r="G88" s="328">
        <v>34048.14923664</v>
      </c>
    </row>
    <row r="89" spans="1:7" ht="21.75" customHeight="1" thickBot="1">
      <c r="A89" s="329"/>
      <c r="B89" s="330" t="s">
        <v>250</v>
      </c>
      <c r="C89" s="331"/>
      <c r="D89" s="332"/>
      <c r="E89" s="333"/>
      <c r="F89" s="388">
        <v>998437.93612974</v>
      </c>
      <c r="G89" s="389"/>
    </row>
  </sheetData>
  <mergeCells count="47">
    <mergeCell ref="F89:G89"/>
    <mergeCell ref="A1:G1"/>
    <mergeCell ref="A3:B3"/>
    <mergeCell ref="A4:B4"/>
    <mergeCell ref="E4:G4"/>
    <mergeCell ref="C9:D9"/>
    <mergeCell ref="C29:D29"/>
    <mergeCell ref="C30:D30"/>
    <mergeCell ref="C31:D31"/>
    <mergeCell ref="C10:D10"/>
    <mergeCell ref="C11:D11"/>
    <mergeCell ref="C12:D12"/>
    <mergeCell ref="C50:D50"/>
    <mergeCell ref="C51:D51"/>
    <mergeCell ref="C52:D52"/>
    <mergeCell ref="C53:D53"/>
    <mergeCell ref="C32:D32"/>
    <mergeCell ref="C34:D34"/>
    <mergeCell ref="C35:D35"/>
    <mergeCell ref="C36:D36"/>
    <mergeCell ref="C37:D37"/>
    <mergeCell ref="C38:D38"/>
    <mergeCell ref="C39:D39"/>
    <mergeCell ref="C49:D49"/>
    <mergeCell ref="C80:D80"/>
    <mergeCell ref="C68:D68"/>
    <mergeCell ref="C69:D69"/>
    <mergeCell ref="C70:D70"/>
    <mergeCell ref="C71:D71"/>
    <mergeCell ref="C72:D72"/>
    <mergeCell ref="C73:D73"/>
    <mergeCell ref="C75:D75"/>
    <mergeCell ref="C76:D76"/>
    <mergeCell ref="C77:D77"/>
    <mergeCell ref="C78:D78"/>
    <mergeCell ref="C79:D79"/>
    <mergeCell ref="C54:D54"/>
    <mergeCell ref="C13:D13"/>
    <mergeCell ref="C14:D14"/>
    <mergeCell ref="C18:D18"/>
    <mergeCell ref="C19:D19"/>
    <mergeCell ref="C20:D20"/>
    <mergeCell ref="C21:D21"/>
    <mergeCell ref="C22:D22"/>
    <mergeCell ref="C23:D23"/>
    <mergeCell ref="C27:D27"/>
    <mergeCell ref="C28:D28"/>
  </mergeCells>
  <printOptions/>
  <pageMargins left="0.39375" right="0.39375" top="0.39375" bottom="0.39375" header="0.1965278" footer="0.1965278"/>
  <pageSetup fitToHeight="0" fitToWidth="1" horizontalDpi="600" verticalDpi="600" orientation="portrait" paperSize="9" r:id="rId1"/>
  <colBreaks count="1" manualBreakCount="1">
    <brk id="7"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workbookViewId="0" topLeftCell="A6">
      <selection activeCell="K13" sqref="K13"/>
    </sheetView>
  </sheetViews>
  <sheetFormatPr defaultColWidth="9.16015625" defaultRowHeight="13.5"/>
  <cols>
    <col min="1" max="1" width="9" style="6" customWidth="1"/>
    <col min="2" max="2" width="14" style="6" customWidth="1"/>
    <col min="3" max="3" width="45.5" style="6" customWidth="1"/>
    <col min="4" max="4" width="7" style="6" customWidth="1"/>
    <col min="5" max="5" width="8.5" style="6" customWidth="1"/>
    <col min="6" max="7" width="12.5" style="6" customWidth="1"/>
    <col min="8" max="8" width="13.66015625" style="2" customWidth="1"/>
    <col min="9" max="9" width="16" style="6" customWidth="1"/>
    <col min="10" max="10" width="14.5" style="6" customWidth="1"/>
    <col min="11" max="12" width="9.16015625" style="6" customWidth="1"/>
    <col min="13" max="13" width="16.66015625" style="6" customWidth="1"/>
    <col min="14" max="16384" width="9.16015625" style="6" customWidth="1"/>
  </cols>
  <sheetData>
    <row r="1" spans="1:7" ht="24.95" customHeight="1">
      <c r="A1" s="104"/>
      <c r="B1" s="104"/>
      <c r="C1" s="105"/>
      <c r="D1" s="104"/>
      <c r="E1" s="106"/>
      <c r="F1" s="106"/>
      <c r="G1" s="107" t="s">
        <v>24</v>
      </c>
    </row>
    <row r="2" spans="1:7" ht="5.1" customHeight="1">
      <c r="A2" s="104"/>
      <c r="B2" s="104"/>
      <c r="C2" s="105"/>
      <c r="D2" s="104"/>
      <c r="E2" s="106"/>
      <c r="F2" s="106"/>
      <c r="G2" s="107"/>
    </row>
    <row r="3" spans="1:7" ht="35.25" customHeight="1" hidden="1">
      <c r="A3" s="348" t="s">
        <v>45</v>
      </c>
      <c r="B3" s="348"/>
      <c r="C3" s="348"/>
      <c r="D3" s="348"/>
      <c r="E3" s="348"/>
      <c r="F3" s="348"/>
      <c r="G3" s="348"/>
    </row>
    <row r="4" spans="1:7" ht="5.1" customHeight="1" hidden="1">
      <c r="A4" s="108"/>
      <c r="B4" s="108"/>
      <c r="C4" s="108"/>
      <c r="D4" s="108"/>
      <c r="E4" s="108"/>
      <c r="F4" s="108"/>
      <c r="G4" s="108"/>
    </row>
    <row r="5" spans="1:7" ht="12.6" customHeight="1" hidden="1">
      <c r="A5" s="109" t="s">
        <v>46</v>
      </c>
      <c r="B5" s="110"/>
      <c r="C5" s="110"/>
      <c r="D5" s="110"/>
      <c r="E5" s="110"/>
      <c r="F5" s="110"/>
      <c r="G5" s="110"/>
    </row>
    <row r="6" spans="1:7" ht="24.95" customHeight="1">
      <c r="A6" s="367" t="s">
        <v>243</v>
      </c>
      <c r="B6" s="368"/>
      <c r="C6" s="368"/>
      <c r="D6" s="368"/>
      <c r="E6" s="368"/>
      <c r="F6" s="368"/>
      <c r="G6" s="369"/>
    </row>
    <row r="7" spans="1:7" ht="15" customHeight="1" hidden="1">
      <c r="A7" s="111"/>
      <c r="B7" s="111"/>
      <c r="C7" s="111"/>
      <c r="D7" s="111"/>
      <c r="E7" s="111"/>
      <c r="F7" s="111"/>
      <c r="G7" s="111"/>
    </row>
    <row r="8" spans="1:7" ht="12.6" customHeight="1" hidden="1">
      <c r="A8" s="112" t="s">
        <v>47</v>
      </c>
      <c r="B8" s="113"/>
      <c r="C8" s="113"/>
      <c r="D8" s="113"/>
      <c r="E8" s="113"/>
      <c r="F8" s="113"/>
      <c r="G8" s="113"/>
    </row>
    <row r="9" spans="1:7" ht="131.25" customHeight="1" hidden="1">
      <c r="A9" s="370" t="s">
        <v>126</v>
      </c>
      <c r="B9" s="371"/>
      <c r="C9" s="371"/>
      <c r="D9" s="371"/>
      <c r="E9" s="371"/>
      <c r="F9" s="371"/>
      <c r="G9" s="372"/>
    </row>
    <row r="10" spans="1:7" ht="15" customHeight="1" hidden="1">
      <c r="A10" s="114"/>
      <c r="B10" s="114"/>
      <c r="C10" s="114"/>
      <c r="D10" s="114"/>
      <c r="E10" s="114"/>
      <c r="F10" s="114"/>
      <c r="G10" s="114"/>
    </row>
    <row r="11" spans="1:7" ht="12.6" customHeight="1">
      <c r="A11" s="112" t="s">
        <v>49</v>
      </c>
      <c r="B11" s="113"/>
      <c r="C11" s="113"/>
      <c r="D11" s="113"/>
      <c r="E11" s="113"/>
      <c r="F11" s="113"/>
      <c r="G11" s="113"/>
    </row>
    <row r="12" spans="1:7" ht="41.25" customHeight="1">
      <c r="A12" s="209" t="s">
        <v>50</v>
      </c>
      <c r="B12" s="336" t="s">
        <v>51</v>
      </c>
      <c r="C12" s="117" t="s">
        <v>52</v>
      </c>
      <c r="D12" s="115" t="s">
        <v>53</v>
      </c>
      <c r="E12" s="115" t="s">
        <v>54</v>
      </c>
      <c r="F12" s="115" t="s">
        <v>127</v>
      </c>
      <c r="G12" s="115" t="s">
        <v>56</v>
      </c>
    </row>
    <row r="13" spans="1:9" ht="13.5">
      <c r="A13" s="337">
        <v>1</v>
      </c>
      <c r="B13" s="338" t="s">
        <v>247</v>
      </c>
      <c r="C13" s="253" t="s">
        <v>244</v>
      </c>
      <c r="D13" s="254" t="s">
        <v>58</v>
      </c>
      <c r="E13" s="254">
        <v>1</v>
      </c>
      <c r="F13" s="254">
        <v>69000</v>
      </c>
      <c r="G13" s="255">
        <v>69000</v>
      </c>
      <c r="H13" s="125"/>
      <c r="I13" s="126"/>
    </row>
    <row r="14" spans="1:9" ht="22.5" hidden="1">
      <c r="A14" s="339">
        <v>2</v>
      </c>
      <c r="B14" s="340"/>
      <c r="C14" s="334" t="s">
        <v>129</v>
      </c>
      <c r="D14" s="259" t="s">
        <v>58</v>
      </c>
      <c r="E14" s="260">
        <v>21</v>
      </c>
      <c r="F14" s="261">
        <v>930</v>
      </c>
      <c r="G14" s="255">
        <v>19530</v>
      </c>
      <c r="H14" s="125"/>
      <c r="I14" s="127"/>
    </row>
    <row r="15" spans="1:9" ht="22.5" hidden="1">
      <c r="A15" s="341">
        <v>3</v>
      </c>
      <c r="B15" s="342"/>
      <c r="C15" s="334" t="s">
        <v>130</v>
      </c>
      <c r="D15" s="264" t="s">
        <v>58</v>
      </c>
      <c r="E15" s="265">
        <v>41</v>
      </c>
      <c r="F15" s="266">
        <v>430</v>
      </c>
      <c r="G15" s="255">
        <v>17630</v>
      </c>
      <c r="H15" s="125"/>
      <c r="I15" s="127"/>
    </row>
    <row r="16" spans="1:9" ht="22.5" hidden="1">
      <c r="A16" s="341">
        <v>4</v>
      </c>
      <c r="B16" s="343" t="s">
        <v>131</v>
      </c>
      <c r="C16" s="334" t="s">
        <v>132</v>
      </c>
      <c r="D16" s="269" t="s">
        <v>120</v>
      </c>
      <c r="E16" s="270">
        <v>1</v>
      </c>
      <c r="F16" s="271">
        <v>2625</v>
      </c>
      <c r="G16" s="255">
        <v>2625</v>
      </c>
      <c r="H16" s="125"/>
      <c r="I16" s="127"/>
    </row>
    <row r="17" spans="1:9" ht="13.5" hidden="1">
      <c r="A17" s="344">
        <v>5</v>
      </c>
      <c r="B17" s="343" t="s">
        <v>118</v>
      </c>
      <c r="C17" s="335" t="s">
        <v>133</v>
      </c>
      <c r="D17" s="274" t="s">
        <v>120</v>
      </c>
      <c r="E17" s="275">
        <v>1</v>
      </c>
      <c r="F17" s="123">
        <v>3635</v>
      </c>
      <c r="G17" s="255">
        <v>3635</v>
      </c>
      <c r="H17" s="125"/>
      <c r="I17" s="127"/>
    </row>
    <row r="18" spans="1:9" ht="326.25">
      <c r="A18" s="344"/>
      <c r="B18" s="343"/>
      <c r="C18" s="245" t="s">
        <v>245</v>
      </c>
      <c r="D18" s="246"/>
      <c r="E18" s="247"/>
      <c r="F18" s="203"/>
      <c r="G18" s="248"/>
      <c r="H18" s="125"/>
      <c r="I18" s="127"/>
    </row>
    <row r="19" spans="1:9" ht="34.5" customHeight="1">
      <c r="A19" s="249"/>
      <c r="B19" s="140" t="s">
        <v>91</v>
      </c>
      <c r="C19" s="140"/>
      <c r="D19" s="250"/>
      <c r="E19" s="251"/>
      <c r="F19" s="373">
        <v>69000</v>
      </c>
      <c r="G19" s="374"/>
      <c r="H19" s="125"/>
      <c r="I19" s="127"/>
    </row>
    <row r="20" spans="1:9" ht="27" customHeight="1" hidden="1">
      <c r="A20" s="144"/>
      <c r="B20" s="145"/>
      <c r="C20" s="145"/>
      <c r="D20" s="146"/>
      <c r="E20" s="147"/>
      <c r="F20" s="148"/>
      <c r="G20" s="148"/>
      <c r="H20" s="125"/>
      <c r="I20" s="127"/>
    </row>
    <row r="21" spans="1:14" ht="27" customHeight="1" hidden="1">
      <c r="A21" s="112" t="s">
        <v>92</v>
      </c>
      <c r="B21" s="113"/>
      <c r="C21" s="113"/>
      <c r="D21" s="113"/>
      <c r="E21" s="113"/>
      <c r="F21" s="113"/>
      <c r="G21" s="113"/>
      <c r="H21" s="125"/>
      <c r="I21" s="127"/>
      <c r="K21" s="126"/>
      <c r="L21" s="126"/>
      <c r="M21" s="126"/>
      <c r="N21" s="126"/>
    </row>
    <row r="22" spans="1:22" ht="12.95" customHeight="1" hidden="1">
      <c r="A22" s="377" t="s">
        <v>93</v>
      </c>
      <c r="B22" s="378"/>
      <c r="C22" s="378"/>
      <c r="D22" s="378"/>
      <c r="E22" s="378"/>
      <c r="F22" s="378"/>
      <c r="G22" s="379"/>
      <c r="H22" s="125"/>
      <c r="I22" s="127"/>
      <c r="K22" s="126"/>
      <c r="L22" s="126"/>
      <c r="M22" s="126"/>
      <c r="N22" s="126"/>
      <c r="V22" s="130"/>
    </row>
    <row r="23" spans="1:14" ht="13.5" hidden="1">
      <c r="A23" s="144"/>
      <c r="B23" s="145"/>
      <c r="C23" s="145"/>
      <c r="D23" s="146"/>
      <c r="E23" s="147"/>
      <c r="F23" s="148"/>
      <c r="G23" s="148"/>
      <c r="H23" s="125"/>
      <c r="I23" s="127"/>
      <c r="K23" s="276"/>
      <c r="L23" s="126"/>
      <c r="M23" s="131"/>
      <c r="N23" s="126"/>
    </row>
    <row r="24" spans="1:14" ht="15" customHeight="1" hidden="1">
      <c r="A24" s="112" t="s">
        <v>35</v>
      </c>
      <c r="B24" s="113"/>
      <c r="C24" s="113"/>
      <c r="D24" s="113"/>
      <c r="E24" s="113"/>
      <c r="F24" s="113"/>
      <c r="G24" s="113"/>
      <c r="K24" s="126"/>
      <c r="L24" s="126"/>
      <c r="M24" s="126"/>
      <c r="N24" s="126"/>
    </row>
    <row r="25" spans="1:14" ht="15" customHeight="1" hidden="1">
      <c r="A25" s="380" t="s">
        <v>94</v>
      </c>
      <c r="B25" s="381"/>
      <c r="C25" s="381"/>
      <c r="D25" s="381"/>
      <c r="E25" s="381"/>
      <c r="F25" s="381"/>
      <c r="G25" s="382"/>
      <c r="K25" s="126"/>
      <c r="L25" s="126"/>
      <c r="M25" s="126"/>
      <c r="N25" s="126"/>
    </row>
    <row r="26" spans="1:14" ht="12.6" customHeight="1" hidden="1">
      <c r="A26" s="144"/>
      <c r="B26" s="145"/>
      <c r="C26" s="145"/>
      <c r="D26" s="146"/>
      <c r="E26" s="147"/>
      <c r="F26" s="148"/>
      <c r="G26" s="148"/>
      <c r="K26" s="126"/>
      <c r="L26" s="126"/>
      <c r="M26" s="126"/>
      <c r="N26" s="126"/>
    </row>
    <row r="27" spans="1:14" ht="43.5" customHeight="1" hidden="1">
      <c r="A27" s="112" t="s">
        <v>95</v>
      </c>
      <c r="B27" s="113"/>
      <c r="C27" s="113"/>
      <c r="D27" s="113"/>
      <c r="E27" s="113"/>
      <c r="F27" s="113"/>
      <c r="G27" s="113"/>
      <c r="K27" s="126"/>
      <c r="L27" s="126"/>
      <c r="M27" s="126"/>
      <c r="N27" s="126"/>
    </row>
    <row r="28" spans="1:9" s="2" customFormat="1" ht="15" customHeight="1" hidden="1">
      <c r="A28" s="383"/>
      <c r="B28" s="384"/>
      <c r="C28" s="384"/>
      <c r="D28" s="384"/>
      <c r="E28" s="384"/>
      <c r="F28" s="384"/>
      <c r="G28" s="385"/>
      <c r="I28" s="6"/>
    </row>
    <row r="29" spans="1:9" s="2" customFormat="1" ht="12.6" customHeight="1" hidden="1">
      <c r="A29" s="159" t="s">
        <v>96</v>
      </c>
      <c r="B29" s="160"/>
      <c r="C29" s="161"/>
      <c r="D29" s="162"/>
      <c r="E29" s="162"/>
      <c r="F29" s="163"/>
      <c r="G29" s="85"/>
      <c r="I29" s="6"/>
    </row>
    <row r="30" spans="1:9" s="2" customFormat="1" ht="8.25" customHeight="1" hidden="1">
      <c r="A30" s="164"/>
      <c r="B30" s="160"/>
      <c r="C30" s="4"/>
      <c r="D30" s="361" t="s">
        <v>97</v>
      </c>
      <c r="E30" s="362"/>
      <c r="F30" s="362"/>
      <c r="G30" s="363"/>
      <c r="I30" s="6"/>
    </row>
    <row r="31" spans="1:24" s="2" customFormat="1" ht="12.6" customHeight="1" hidden="1">
      <c r="A31" s="159" t="s">
        <v>98</v>
      </c>
      <c r="B31" s="165"/>
      <c r="C31" s="166"/>
      <c r="D31" s="167"/>
      <c r="E31" s="168"/>
      <c r="F31" s="4"/>
      <c r="G31" s="85"/>
      <c r="I31" s="6"/>
      <c r="W31" s="22"/>
      <c r="X31" s="22"/>
    </row>
    <row r="32" spans="1:24" s="2" customFormat="1" ht="12.6" customHeight="1" hidden="1">
      <c r="A32" s="169"/>
      <c r="B32" s="170"/>
      <c r="C32" s="171"/>
      <c r="D32" s="364" t="s">
        <v>97</v>
      </c>
      <c r="E32" s="365"/>
      <c r="F32" s="365"/>
      <c r="G32" s="366"/>
      <c r="I32" s="6"/>
      <c r="W32" s="22"/>
      <c r="X32" s="22"/>
    </row>
    <row r="33" spans="1:24" s="2" customFormat="1" ht="12.6" customHeight="1" hidden="1">
      <c r="A33" s="383"/>
      <c r="B33" s="384"/>
      <c r="C33" s="384"/>
      <c r="D33" s="384"/>
      <c r="E33" s="384"/>
      <c r="F33" s="384"/>
      <c r="G33" s="385"/>
      <c r="I33" s="6"/>
      <c r="W33" s="22"/>
      <c r="X33" s="22"/>
    </row>
    <row r="34" spans="1:24" s="2" customFormat="1" ht="13.5" customHeight="1" hidden="1">
      <c r="A34" s="159" t="s">
        <v>96</v>
      </c>
      <c r="B34" s="160"/>
      <c r="C34" s="161"/>
      <c r="D34" s="162"/>
      <c r="E34" s="162"/>
      <c r="F34" s="163"/>
      <c r="G34" s="85"/>
      <c r="I34" s="6"/>
      <c r="W34" s="22"/>
      <c r="X34" s="22"/>
    </row>
    <row r="35" spans="1:24" s="2" customFormat="1" ht="12.6" customHeight="1" hidden="1">
      <c r="A35" s="164"/>
      <c r="B35" s="160"/>
      <c r="C35" s="4"/>
      <c r="D35" s="361" t="s">
        <v>97</v>
      </c>
      <c r="E35" s="362"/>
      <c r="F35" s="362"/>
      <c r="G35" s="363"/>
      <c r="I35" s="6"/>
      <c r="W35" s="22"/>
      <c r="X35" s="22"/>
    </row>
    <row r="36" spans="1:24" s="2" customFormat="1" ht="8.25" customHeight="1" hidden="1">
      <c r="A36" s="159" t="s">
        <v>98</v>
      </c>
      <c r="B36" s="165"/>
      <c r="C36" s="166"/>
      <c r="D36" s="167"/>
      <c r="E36" s="168"/>
      <c r="F36" s="4"/>
      <c r="G36" s="85"/>
      <c r="I36" s="6"/>
      <c r="W36" s="22"/>
      <c r="X36" s="22"/>
    </row>
    <row r="37" spans="1:24" s="2" customFormat="1" ht="12.6" customHeight="1" hidden="1">
      <c r="A37" s="169"/>
      <c r="B37" s="170"/>
      <c r="C37" s="171"/>
      <c r="D37" s="364" t="s">
        <v>97</v>
      </c>
      <c r="E37" s="365"/>
      <c r="F37" s="365"/>
      <c r="G37" s="366"/>
      <c r="I37" s="6"/>
      <c r="W37" s="22"/>
      <c r="X37" s="22"/>
    </row>
    <row r="38" spans="1:9" s="2" customFormat="1" ht="13.5" hidden="1">
      <c r="A38" s="160"/>
      <c r="B38" s="4"/>
      <c r="C38" s="4"/>
      <c r="D38" s="4"/>
      <c r="E38" s="6"/>
      <c r="F38" s="4"/>
      <c r="G38" s="6"/>
      <c r="I38" s="6"/>
    </row>
    <row r="39" ht="13.5" hidden="1"/>
    <row r="40" ht="13.5" hidden="1"/>
    <row r="41" ht="13.5" hidden="1"/>
  </sheetData>
  <mergeCells count="12">
    <mergeCell ref="A33:G33"/>
    <mergeCell ref="D35:G35"/>
    <mergeCell ref="D37:G37"/>
    <mergeCell ref="A3:G3"/>
    <mergeCell ref="A6:G6"/>
    <mergeCell ref="A9:G9"/>
    <mergeCell ref="F19:G19"/>
    <mergeCell ref="A25:G25"/>
    <mergeCell ref="A22:G22"/>
    <mergeCell ref="A28:G28"/>
    <mergeCell ref="D30:G30"/>
    <mergeCell ref="D32:G32"/>
  </mergeCells>
  <printOptions/>
  <pageMargins left="0.7" right="0.7" top="0.787401575" bottom="0.787401575" header="0.3" footer="0.3"/>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Maňas</dc:creator>
  <cp:keywords/>
  <dc:description/>
  <cp:lastModifiedBy>Josef Kuběna</cp:lastModifiedBy>
  <cp:lastPrinted>2021-09-30T06:15:58Z</cp:lastPrinted>
  <dcterms:created xsi:type="dcterms:W3CDTF">2020-07-27T05:51:56Z</dcterms:created>
  <dcterms:modified xsi:type="dcterms:W3CDTF">2021-09-30T06:20:57Z</dcterms:modified>
  <cp:category/>
  <cp:version/>
  <cp:contentType/>
  <cp:contentStatus/>
</cp:coreProperties>
</file>