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65431" yWindow="65431" windowWidth="23250" windowHeight="12570" activeTab="1"/>
  </bookViews>
  <sheets>
    <sheet name="ZL - HLAVNÍ STRANA" sheetId="5" r:id="rId1"/>
    <sheet name="TZL2" sheetId="1" r:id="rId2"/>
  </sheets>
  <externalReferences>
    <externalReference r:id="rId5"/>
    <externalReference r:id="rId6"/>
  </externalReferences>
  <definedNames>
    <definedName name="cisloobjektu">'[1]Krycí list'!$A$4</definedName>
    <definedName name="cislostavby">'[1]Krycí list'!$A$6</definedName>
    <definedName name="nazevobjektu">'[1]Krycí list'!$C$4</definedName>
    <definedName name="nazevstavby">'[1]Krycí list'!$C$6</definedName>
    <definedName name="_xlnm.Print_Area" localSheetId="1">'TZL2'!$A$1:$G$60</definedName>
  </definedNames>
  <calcPr calcId="145621"/>
</workbook>
</file>

<file path=xl/sharedStrings.xml><?xml version="1.0" encoding="utf-8"?>
<sst xmlns="http://schemas.openxmlformats.org/spreadsheetml/2006/main" count="144" uniqueCount="107">
  <si>
    <t>Název změnového rozpočtu</t>
  </si>
  <si>
    <t>Popis změny</t>
  </si>
  <si>
    <t>Položky změnového rozpočtu:</t>
  </si>
  <si>
    <t>Č. pol.</t>
  </si>
  <si>
    <t>Kód</t>
  </si>
  <si>
    <t>Název položky:</t>
  </si>
  <si>
    <t>M.J.</t>
  </si>
  <si>
    <t>Množství</t>
  </si>
  <si>
    <t>Cena URS / rozpočet SoD</t>
  </si>
  <si>
    <t>Cena celkem</t>
  </si>
  <si>
    <t>m2</t>
  </si>
  <si>
    <r>
      <t>Celková cena (připočet</t>
    </r>
    <r>
      <rPr>
        <b/>
        <sz val="10"/>
        <color rgb="FFFF0000"/>
        <rFont val="Arial"/>
        <family val="2"/>
      </rPr>
      <t>/odečet)</t>
    </r>
  </si>
  <si>
    <t>Fotodokumentace</t>
  </si>
  <si>
    <t xml:space="preserve"> </t>
  </si>
  <si>
    <t>Přílohy</t>
  </si>
  <si>
    <t>- bez příloh -</t>
  </si>
  <si>
    <t>Potvrzení</t>
  </si>
  <si>
    <t>Předložil za zhotovitele:</t>
  </si>
  <si>
    <t>(razítko a podpis)</t>
  </si>
  <si>
    <t>Schválil za objednatele:</t>
  </si>
  <si>
    <t>Stanislav Malant, jednatel</t>
  </si>
  <si>
    <t>R</t>
  </si>
  <si>
    <t>t</t>
  </si>
  <si>
    <t>311238127R00</t>
  </si>
  <si>
    <t>317168130R00</t>
  </si>
  <si>
    <t>311238901R00</t>
  </si>
  <si>
    <t>998011004R00</t>
  </si>
  <si>
    <t>998011018R00</t>
  </si>
  <si>
    <t>998011019R00</t>
  </si>
  <si>
    <t>630900020RAA</t>
  </si>
  <si>
    <t>Nová položka</t>
  </si>
  <si>
    <t>Původní položka</t>
  </si>
  <si>
    <t>632478124RT2</t>
  </si>
  <si>
    <t>Nová položka RTS</t>
  </si>
  <si>
    <t>Zdivo POROTHERM 30 AKU SYM P15, tl.300 mm</t>
  </si>
  <si>
    <t>Překlad POROTHERM 7 vysoký 70x238x1000 mm</t>
  </si>
  <si>
    <t>Provedení otvorů pro deviátory</t>
  </si>
  <si>
    <t>Vynechání zdiva v místech deviátorů, provedení přepažení otvoru plocháči pro vyzdění další řady</t>
  </si>
  <si>
    <t>1. řada z tvárnic POROTHERM 30 T Profi tl. 300 mm</t>
  </si>
  <si>
    <t>Přesun hmot pro budovy zděné výšky do 36 m</t>
  </si>
  <si>
    <t>Přesun hmot, budovy zděné, příplatek do 5 km</t>
  </si>
  <si>
    <t>Přesun hmot, budovy zděné, přípl. za dalších 5 km</t>
  </si>
  <si>
    <t>Vybourání betonové mazaniny</t>
  </si>
  <si>
    <t>Dodatečné kotvení vlepením betonářské výztuže</t>
  </si>
  <si>
    <t>Reprofilace stropní desky nad 3.NP včetně adhézního můstku</t>
  </si>
  <si>
    <t>Výztuž do betonu ocel 10505</t>
  </si>
  <si>
    <t>Vlepení výztuže do drážky</t>
  </si>
  <si>
    <t>Betonáž prostupů ve stropní desce nad 2.NP</t>
  </si>
  <si>
    <t>INJEKTÁŽ TRHLIN SILOVĚ SPOJUJÍCÍ</t>
  </si>
  <si>
    <t>Příplatek k silové injektáži trhlin za hmotu</t>
  </si>
  <si>
    <t>Reprofilace-cement.hmota BASF tl.do 25 mm</t>
  </si>
  <si>
    <t>Založení první řady tvárnic</t>
  </si>
  <si>
    <t>Vybourání nesoudržných částí pro přípravu sanace desky nad 3.NP (před kotevními oblastmi, dle požadavku Bestex)</t>
  </si>
  <si>
    <t>Kotvení výztuže horního líce stropní desky nad 3.NP, pro provedení reprofilace před kotevními oblastmi, vlepení výztuže do prostupů ve stropní desce nad 2. NP</t>
  </si>
  <si>
    <t>Reprofilace horního líce desky nad 3.NP před kotevními oblastmi tl. 5-13 cm</t>
  </si>
  <si>
    <t>Výztuž reprofilovaných oblastí (kari síta, kotvičky, L profily), výztuž pro vlepení na horním líci desky nad 2.NP, výztuž pro zapravení prostupů ve stropní konstrukci</t>
  </si>
  <si>
    <t>Vlepení výztuže do drážky na stropní desce nad 2.NP, včetně provedení drážky a vlepení výztuže</t>
  </si>
  <si>
    <t>Provedení ztraceného bednění, zalití prostupu stropní desky nad 2.NP betonem</t>
  </si>
  <si>
    <t>Injektáž nízkotlaká do 0,6 MP s injektážními jehlami vloženými do vrtů včetně jejich vyvrtání, injektážní epoxidovou hmotou, tl konstrukce přes 200 mm do 300 mm</t>
  </si>
  <si>
    <t>Reprofilace podhledů stropu nad 3.NP</t>
  </si>
  <si>
    <t>Injektáže nad rámec uvažovaných metrů v rozpočtu (100 m), předpokládané množství</t>
  </si>
  <si>
    <t>ks</t>
  </si>
  <si>
    <t xml:space="preserve">ks </t>
  </si>
  <si>
    <t>m</t>
  </si>
  <si>
    <t>kpl</t>
  </si>
  <si>
    <t>Identifikační údaje</t>
  </si>
  <si>
    <t>Objednatel</t>
  </si>
  <si>
    <t>Beskydské divadlo Nový Jičín. přísp. organizace</t>
  </si>
  <si>
    <t>Zhotovitel</t>
  </si>
  <si>
    <t>ELSPET s.r.o.</t>
  </si>
  <si>
    <t>SoD č.</t>
  </si>
  <si>
    <t xml:space="preserve">V2020-xxx/BD </t>
  </si>
  <si>
    <t>Cena díla (bez DPH):</t>
  </si>
  <si>
    <t>Oddíly změnových rozpočtů</t>
  </si>
  <si>
    <t>Číslo</t>
  </si>
  <si>
    <t>Název oddílu změnového rozpočtu</t>
  </si>
  <si>
    <t>Celkem bez DPH</t>
  </si>
  <si>
    <t>DPH 21%</t>
  </si>
  <si>
    <t>Cena celkem s DPH</t>
  </si>
  <si>
    <t>TZL1</t>
  </si>
  <si>
    <r>
      <t>Celková cena změny (odetečet/připočet</t>
    </r>
    <r>
      <rPr>
        <sz val="8"/>
        <color theme="1"/>
        <rFont val="Arial"/>
        <family val="2"/>
      </rPr>
      <t>)</t>
    </r>
  </si>
  <si>
    <t>Změna ceny díla</t>
  </si>
  <si>
    <t xml:space="preserve">Název </t>
  </si>
  <si>
    <t>SOD</t>
  </si>
  <si>
    <t>Aktuální cena díla (stavební práce)</t>
  </si>
  <si>
    <t>Změna harmonogramu realizace díla</t>
  </si>
  <si>
    <t>zkrácení lhůty výstavby (-):</t>
  </si>
  <si>
    <r>
      <t>bez vlivu na smluvní harmonogram a termíny plnění:</t>
    </r>
    <r>
      <rPr>
        <sz val="8"/>
        <color theme="1"/>
        <rFont val="Arial"/>
        <family val="2"/>
      </rPr>
      <t xml:space="preserve"> </t>
    </r>
  </si>
  <si>
    <t>Vyjádření TDI:</t>
  </si>
  <si>
    <t>Vyjádření projektanta / AD</t>
  </si>
  <si>
    <t>Potvrzení provedení změny</t>
  </si>
  <si>
    <t xml:space="preserve">Datum </t>
  </si>
  <si>
    <t>Datum</t>
  </si>
  <si>
    <t>Za zhotovitele (razítko, podpis)</t>
  </si>
  <si>
    <t>Za objednatele (razítko, podpis)</t>
  </si>
  <si>
    <t>Mgr. Stanislav Malant</t>
  </si>
  <si>
    <t>Generální dodavatel</t>
  </si>
  <si>
    <t xml:space="preserve">Tímto změnovým listem je dokladovaná dílčí změna realizované stavby, která svojí povahou a rozsahem je v souladu s 23 §, odst 7. Zák. o VZ, 137/2006 Sb v platném znění.
Změnový list je vyhotoven ve 2 originálních výtiscích. Jeden výtisk založen u zhotovitele, jeden výtisk u investora. Kopie založena u TDI. </t>
  </si>
  <si>
    <t>DS01</t>
  </si>
  <si>
    <t>Zapravení kotevních oblastí do původního stavu</t>
  </si>
  <si>
    <t xml:space="preserve">Zapravení kotevních oblastí do původního stavu na fasádě objektu. Jedná se o vlepení tepelné izolace tl. 50 mm přestěrkování + perlinka, štuk a fasádní barva </t>
  </si>
  <si>
    <t xml:space="preserve">prodloužení lhůty výstavby (+): 21 dní </t>
  </si>
  <si>
    <t>ZL2</t>
  </si>
  <si>
    <r>
      <rPr>
        <sz val="10"/>
        <rFont val="Arial"/>
        <family val="2"/>
      </rPr>
      <t>stavba:</t>
    </r>
    <r>
      <rPr>
        <b/>
        <sz val="12"/>
        <rFont val="Arial"/>
        <family val="2"/>
      </rPr>
      <t xml:space="preserve"> "Beskydské divadlo - zesílení stropních desek ve východní části přístavby, vč. souvisejících stavebních úprav"
Změnový list č. 2</t>
    </r>
  </si>
  <si>
    <t>TZL2</t>
  </si>
  <si>
    <t>Stavba nosné stěny - statické zajištění budovy</t>
  </si>
  <si>
    <r>
      <rPr>
        <b/>
        <i/>
        <sz val="10"/>
        <rFont val="Arial"/>
        <family val="2"/>
      </rPr>
      <t>Položky č. 1. až 7.</t>
    </r>
    <r>
      <rPr>
        <i/>
        <sz val="10"/>
        <rFont val="Arial"/>
        <family val="2"/>
      </rPr>
      <t xml:space="preserve"> : Jedná se o provedení vnitřní nosné stěny pro statické zajištění stropu nad 3.NP a 
práce s tímto spojené. Na základě zjištění špatného stavu stropn desky nad 3.NP, bylo rozhodnuto, 
projektantem statické části, o doplnění podepření stropní desky nosnou stěnou. 
</t>
    </r>
    <r>
      <rPr>
        <b/>
        <i/>
        <sz val="10"/>
        <rFont val="Arial"/>
        <family val="2"/>
      </rPr>
      <t>Položka č. 8. až 16.</t>
    </r>
    <r>
      <rPr>
        <i/>
        <sz val="10"/>
        <rFont val="Arial"/>
        <family val="2"/>
      </rPr>
      <t xml:space="preserve"> : Na základě zjištění špatného stavu stropn desky nad 3.NP, bylo rozhodnuto, 
projektantem statické části, o sanaci horního povrchu stropní desky nad 3.NP. V těchto položkách je dále 
obsažena sanace stropní desky nad 2.NP, kde se jendá o zabetonování prostupů a vlepení výztuže do 
horního líce desky.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</rPr>
      <t>Položka č. 17. a 18</t>
    </r>
    <r>
      <rPr>
        <i/>
        <sz val="10"/>
        <rFont val="Arial"/>
        <family val="2"/>
      </rPr>
      <t xml:space="preserve">. : Po přezkoumání stropní desky nad 2.NP byly zjištěny další trhliny ve storpní desce. Při součtu 
délek trhlin ve všech podlažích jsme přesáhli limit určený v rozpočtu ( 100 m). V tomto období je tedy nárokováno větší množství metrů injektáží po důkladném prozkoumání 3.NP. Není zde ale uvažováno s injektážemi po odkrytí podlahy - vybouráním příček ve 3. NP, jelikož tato informace ještě není známa a kontrola může proběhnout až po přítomnosti statika.                          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</rPr>
      <t>Položka č. 19</t>
    </r>
    <r>
      <rPr>
        <i/>
        <sz val="10"/>
        <rFont val="Arial"/>
        <family val="2"/>
      </rPr>
      <t xml:space="preserve">. : Tato položka se týká zapravení lokálních degradovaných míst ve spodním lící stropní desky nad 3.NP.                                      </t>
    </r>
    <r>
      <rPr>
        <b/>
        <i/>
        <sz val="10"/>
        <rFont val="Arial"/>
        <family val="2"/>
      </rPr>
      <t>Položka č. 20.</t>
    </r>
    <r>
      <rPr>
        <i/>
        <sz val="10"/>
        <rFont val="Arial"/>
        <family val="2"/>
      </rPr>
      <t xml:space="preserve"> : Tato položka zahrnuje zapravení kotevních oblastí na fasádě do původní podoby.  V rozpočtu statiky je uvažováno se zapravením kotevních oblastí reprofilační hmotou, kterou se zapravuje vysekaná kapsa ve stropní desce do původní podoby. Nicméně v rozpočtu chybí zapravení fasády do původní podoby. Tzn. nalepení tepelné izolace, opatření TI stěrkou s výztužnou tkaninou, štuk a následně nátěr fasády.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</si>
</sst>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"/>
    <numFmt numFmtId="166" formatCode="&quot;V Prostějově dne:&quot;\ dd/mm/yyyy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0" tint="-0.4999699890613556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8"/>
      <color theme="1"/>
      <name val="Trebuchet MS"/>
      <family val="2"/>
    </font>
    <font>
      <b/>
      <sz val="18"/>
      <name val="Arial Black"/>
      <family val="2"/>
    </font>
    <font>
      <b/>
      <sz val="16"/>
      <name val="Arial Black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Times New Roman"/>
      <family val="1"/>
    </font>
    <font>
      <sz val="8"/>
      <name val="Arial CE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sz val="9"/>
      <name val="Arial CE"/>
      <family val="2"/>
    </font>
    <font>
      <sz val="8"/>
      <color rgb="FF505050"/>
      <name val="Arial CE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8" tint="0.399949997663497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hair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hair"/>
      <bottom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 vertical="top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18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8" fillId="0" borderId="0">
      <alignment/>
      <protection/>
    </xf>
    <xf numFmtId="0" fontId="3" fillId="0" borderId="0">
      <alignment vertical="top"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0" fontId="3" fillId="0" borderId="0">
      <alignment vertical="top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26" fillId="0" borderId="0" applyFill="0" applyBorder="0" applyAlignment="0" applyProtection="0"/>
    <xf numFmtId="0" fontId="27" fillId="0" borderId="0" applyNumberFormat="0" applyFill="0" applyBorder="0">
      <alignment/>
      <protection locked="0"/>
    </xf>
    <xf numFmtId="0" fontId="28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9" fontId="22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 vertical="top" wrapText="1"/>
      <protection locked="0"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 vertical="top" wrapText="1"/>
      <protection locked="0"/>
    </xf>
    <xf numFmtId="0" fontId="8" fillId="0" borderId="0">
      <alignment/>
      <protection/>
    </xf>
    <xf numFmtId="0" fontId="0" fillId="0" borderId="0">
      <alignment/>
      <protection/>
    </xf>
  </cellStyleXfs>
  <cellXfs count="220">
    <xf numFmtId="0" fontId="0" fillId="0" borderId="0" xfId="0"/>
    <xf numFmtId="0" fontId="2" fillId="0" borderId="0" xfId="20" applyFont="1" applyAlignment="1">
      <alignment vertical="center"/>
      <protection/>
    </xf>
    <xf numFmtId="0" fontId="2" fillId="0" borderId="0" xfId="20" applyFont="1" applyAlignment="1">
      <alignment horizontal="left" vertical="center"/>
      <protection/>
    </xf>
    <xf numFmtId="0" fontId="2" fillId="0" borderId="0" xfId="20" applyFont="1" applyAlignment="1">
      <alignment horizontal="right" vertical="center"/>
      <protection/>
    </xf>
    <xf numFmtId="49" fontId="2" fillId="0" borderId="0" xfId="21" applyNumberFormat="1" applyFont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2" fillId="0" borderId="0" xfId="20" applyFont="1" applyAlignment="1">
      <alignment horizontal="center" vertical="center"/>
      <protection/>
    </xf>
    <xf numFmtId="0" fontId="5" fillId="2" borderId="0" xfId="20" applyFont="1" applyFill="1" applyAlignment="1">
      <alignment vertical="center"/>
      <protection/>
    </xf>
    <xf numFmtId="0" fontId="1" fillId="2" borderId="0" xfId="20" applyFill="1" applyAlignment="1">
      <alignment vertical="center"/>
      <protection/>
    </xf>
    <xf numFmtId="49" fontId="6" fillId="0" borderId="0" xfId="20" applyNumberFormat="1" applyFont="1" applyAlignment="1">
      <alignment horizontal="center" vertical="center"/>
      <protection/>
    </xf>
    <xf numFmtId="0" fontId="5" fillId="2" borderId="1" xfId="20" applyFont="1" applyFill="1" applyBorder="1" applyAlignment="1">
      <alignment vertical="center"/>
      <protection/>
    </xf>
    <xf numFmtId="0" fontId="1" fillId="2" borderId="1" xfId="20" applyFill="1" applyBorder="1" applyAlignment="1">
      <alignment vertical="center"/>
      <protection/>
    </xf>
    <xf numFmtId="0" fontId="7" fillId="0" borderId="0" xfId="20" applyFont="1" applyAlignment="1">
      <alignment vertical="center" wrapText="1"/>
      <protection/>
    </xf>
    <xf numFmtId="0" fontId="6" fillId="0" borderId="2" xfId="25" applyFont="1" applyBorder="1" applyAlignment="1">
      <alignment horizontal="center" vertical="center"/>
      <protection/>
    </xf>
    <xf numFmtId="0" fontId="6" fillId="0" borderId="3" xfId="25" applyFont="1" applyBorder="1" applyAlignment="1">
      <alignment vertical="center"/>
      <protection/>
    </xf>
    <xf numFmtId="3" fontId="6" fillId="0" borderId="3" xfId="25" applyNumberFormat="1" applyFont="1" applyBorder="1" applyAlignment="1">
      <alignment horizontal="center" vertical="center"/>
      <protection/>
    </xf>
    <xf numFmtId="165" fontId="6" fillId="0" borderId="3" xfId="25" applyNumberFormat="1" applyFont="1" applyBorder="1" applyAlignment="1">
      <alignment vertical="center"/>
      <protection/>
    </xf>
    <xf numFmtId="0" fontId="6" fillId="0" borderId="0" xfId="25" applyFont="1" applyAlignment="1">
      <alignment horizontal="center" vertical="center"/>
      <protection/>
    </xf>
    <xf numFmtId="0" fontId="6" fillId="0" borderId="0" xfId="25" applyFont="1" applyAlignment="1">
      <alignment vertical="center"/>
      <protection/>
    </xf>
    <xf numFmtId="3" fontId="6" fillId="0" borderId="0" xfId="25" applyNumberFormat="1" applyFont="1" applyAlignment="1">
      <alignment horizontal="center" vertical="center"/>
      <protection/>
    </xf>
    <xf numFmtId="165" fontId="6" fillId="0" borderId="0" xfId="25" applyNumberFormat="1" applyFont="1" applyAlignment="1">
      <alignment vertical="center"/>
      <protection/>
    </xf>
    <xf numFmtId="164" fontId="6" fillId="0" borderId="0" xfId="25" applyNumberFormat="1" applyFont="1" applyAlignment="1">
      <alignment horizontal="right" vertical="center"/>
      <protection/>
    </xf>
    <xf numFmtId="0" fontId="4" fillId="0" borderId="4" xfId="20" applyFont="1" applyBorder="1">
      <alignment/>
      <protection/>
    </xf>
    <xf numFmtId="0" fontId="11" fillId="0" borderId="0" xfId="20" applyFont="1" applyAlignment="1">
      <alignment vertical="center"/>
      <protection/>
    </xf>
    <xf numFmtId="0" fontId="11" fillId="0" borderId="5" xfId="20" applyFont="1" applyBorder="1">
      <alignment/>
      <protection/>
    </xf>
    <xf numFmtId="166" fontId="4" fillId="0" borderId="5" xfId="20" applyNumberFormat="1" applyFont="1" applyBorder="1">
      <alignment/>
      <protection/>
    </xf>
    <xf numFmtId="166" fontId="4" fillId="0" borderId="0" xfId="20" applyNumberFormat="1" applyFont="1">
      <alignment/>
      <protection/>
    </xf>
    <xf numFmtId="0" fontId="12" fillId="0" borderId="6" xfId="20" applyFont="1" applyBorder="1" applyAlignment="1">
      <alignment vertical="center"/>
      <protection/>
    </xf>
    <xf numFmtId="0" fontId="13" fillId="0" borderId="4" xfId="20" applyFont="1" applyBorder="1">
      <alignment/>
      <protection/>
    </xf>
    <xf numFmtId="0" fontId="12" fillId="0" borderId="0" xfId="20" applyFont="1" applyAlignment="1">
      <alignment vertical="center"/>
      <protection/>
    </xf>
    <xf numFmtId="0" fontId="15" fillId="0" borderId="0" xfId="26" applyFont="1" applyAlignment="1">
      <alignment vertical="center"/>
      <protection/>
    </xf>
    <xf numFmtId="0" fontId="1" fillId="0" borderId="5" xfId="20" applyBorder="1" applyAlignment="1">
      <alignment vertical="center"/>
      <protection/>
    </xf>
    <xf numFmtId="14" fontId="4" fillId="0" borderId="5" xfId="20" applyNumberFormat="1" applyFont="1" applyBorder="1">
      <alignment/>
      <protection/>
    </xf>
    <xf numFmtId="0" fontId="12" fillId="0" borderId="7" xfId="20" applyFont="1" applyBorder="1" applyAlignment="1">
      <alignment vertical="center"/>
      <protection/>
    </xf>
    <xf numFmtId="0" fontId="1" fillId="0" borderId="1" xfId="20" applyBorder="1" applyAlignment="1">
      <alignment vertical="center"/>
      <protection/>
    </xf>
    <xf numFmtId="0" fontId="12" fillId="0" borderId="1" xfId="20" applyFont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vertical="center"/>
      <protection/>
    </xf>
    <xf numFmtId="0" fontId="16" fillId="0" borderId="3" xfId="0" applyFont="1" applyBorder="1"/>
    <xf numFmtId="2" fontId="12" fillId="0" borderId="3" xfId="22" applyNumberFormat="1" applyFont="1" applyBorder="1" applyAlignment="1">
      <alignment horizontal="center" vertical="center"/>
      <protection/>
    </xf>
    <xf numFmtId="0" fontId="16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2" fontId="4" fillId="0" borderId="0" xfId="23" applyNumberFormat="1" applyFont="1" applyBorder="1" applyAlignment="1">
      <alignment horizontal="center" vertical="center"/>
      <protection/>
    </xf>
    <xf numFmtId="164" fontId="12" fillId="0" borderId="10" xfId="20" applyNumberFormat="1" applyFont="1" applyBorder="1" applyAlignment="1">
      <alignment horizontal="center" vertical="center" wrapText="1"/>
      <protection/>
    </xf>
    <xf numFmtId="0" fontId="4" fillId="0" borderId="7" xfId="23" applyFont="1" applyBorder="1" applyAlignment="1">
      <alignment horizontal="left" vertical="center" wrapText="1"/>
      <protection/>
    </xf>
    <xf numFmtId="2" fontId="4" fillId="0" borderId="1" xfId="23" applyNumberFormat="1" applyFont="1" applyBorder="1" applyAlignment="1">
      <alignment horizontal="center" vertical="center"/>
      <protection/>
    </xf>
    <xf numFmtId="164" fontId="12" fillId="0" borderId="11" xfId="20" applyNumberFormat="1" applyFont="1" applyBorder="1" applyAlignment="1">
      <alignment horizontal="center" vertical="center" wrapText="1"/>
      <protection/>
    </xf>
    <xf numFmtId="0" fontId="4" fillId="0" borderId="9" xfId="23" applyFont="1" applyBorder="1" applyAlignment="1">
      <alignment horizontal="left" vertical="center" wrapText="1"/>
      <protection/>
    </xf>
    <xf numFmtId="0" fontId="18" fillId="0" borderId="0" xfId="27">
      <alignment/>
      <protection/>
    </xf>
    <xf numFmtId="0" fontId="12" fillId="0" borderId="0" xfId="28" applyFont="1" applyAlignment="1">
      <alignment vertical="center"/>
      <protection/>
    </xf>
    <xf numFmtId="0" fontId="1" fillId="0" borderId="0" xfId="30" applyFont="1" applyAlignment="1">
      <alignment vertical="center"/>
      <protection/>
    </xf>
    <xf numFmtId="49" fontId="20" fillId="0" borderId="0" xfId="31" applyNumberFormat="1" applyFont="1" applyAlignment="1">
      <alignment vertical="center"/>
      <protection/>
    </xf>
    <xf numFmtId="0" fontId="13" fillId="0" borderId="0" xfId="28" applyFont="1" applyAlignment="1">
      <alignment vertical="center" wrapText="1"/>
      <protection/>
    </xf>
    <xf numFmtId="0" fontId="6" fillId="0" borderId="0" xfId="28" applyFont="1" applyAlignment="1">
      <alignment horizontal="left" vertical="center"/>
      <protection/>
    </xf>
    <xf numFmtId="0" fontId="5" fillId="3" borderId="2" xfId="28" applyFont="1" applyFill="1" applyBorder="1">
      <alignment/>
      <protection/>
    </xf>
    <xf numFmtId="0" fontId="4" fillId="3" borderId="3" xfId="28" applyFont="1" applyFill="1" applyBorder="1">
      <alignment/>
      <protection/>
    </xf>
    <xf numFmtId="0" fontId="4" fillId="3" borderId="12" xfId="28" applyFont="1" applyFill="1" applyBorder="1">
      <alignment/>
      <protection/>
    </xf>
    <xf numFmtId="0" fontId="4" fillId="0" borderId="9" xfId="28" applyFont="1" applyBorder="1" applyAlignment="1">
      <alignment vertical="center"/>
      <protection/>
    </xf>
    <xf numFmtId="0" fontId="5" fillId="0" borderId="0" xfId="28" applyFont="1" applyBorder="1" applyAlignment="1">
      <alignment vertical="center" wrapText="1"/>
      <protection/>
    </xf>
    <xf numFmtId="0" fontId="1" fillId="0" borderId="13" xfId="28" applyBorder="1" applyAlignment="1">
      <alignment vertical="center"/>
      <protection/>
    </xf>
    <xf numFmtId="0" fontId="1" fillId="0" borderId="11" xfId="28" applyBorder="1" applyAlignment="1">
      <alignment vertical="center"/>
      <protection/>
    </xf>
    <xf numFmtId="0" fontId="4" fillId="0" borderId="4" xfId="28" applyFont="1" applyBorder="1" applyAlignment="1">
      <alignment vertical="center"/>
      <protection/>
    </xf>
    <xf numFmtId="0" fontId="5" fillId="0" borderId="0" xfId="28" applyFont="1" applyBorder="1" applyAlignment="1">
      <alignment vertical="center"/>
      <protection/>
    </xf>
    <xf numFmtId="0" fontId="4" fillId="0" borderId="0" xfId="28" applyFont="1" applyBorder="1" applyAlignment="1">
      <alignment vertical="center"/>
      <protection/>
    </xf>
    <xf numFmtId="0" fontId="4" fillId="0" borderId="6" xfId="28" applyFont="1" applyBorder="1" applyAlignment="1">
      <alignment vertical="center"/>
      <protection/>
    </xf>
    <xf numFmtId="0" fontId="4" fillId="0" borderId="7" xfId="29" applyFont="1" applyBorder="1" applyAlignment="1">
      <alignment vertical="center"/>
      <protection/>
    </xf>
    <xf numFmtId="0" fontId="4" fillId="0" borderId="1" xfId="29" applyFont="1" applyFill="1" applyBorder="1" applyAlignment="1">
      <alignment horizontal="left" vertical="center"/>
      <protection/>
    </xf>
    <xf numFmtId="14" fontId="5" fillId="0" borderId="1" xfId="29" applyNumberFormat="1" applyFont="1" applyBorder="1" applyAlignment="1">
      <alignment vertical="center"/>
      <protection/>
    </xf>
    <xf numFmtId="0" fontId="4" fillId="0" borderId="1" xfId="29" applyFont="1" applyBorder="1" applyAlignment="1">
      <alignment horizontal="right" vertical="center"/>
      <protection/>
    </xf>
    <xf numFmtId="164" fontId="21" fillId="0" borderId="10" xfId="27" applyNumberFormat="1" applyFont="1" applyBorder="1" applyAlignment="1">
      <alignment horizontal="right" vertical="center"/>
      <protection/>
    </xf>
    <xf numFmtId="0" fontId="7" fillId="0" borderId="0" xfId="28" applyFont="1" applyAlignment="1">
      <alignment vertical="top" wrapText="1"/>
      <protection/>
    </xf>
    <xf numFmtId="0" fontId="5" fillId="3" borderId="1" xfId="28" applyFont="1" applyFill="1" applyBorder="1">
      <alignment/>
      <protection/>
    </xf>
    <xf numFmtId="0" fontId="4" fillId="3" borderId="1" xfId="28" applyFont="1" applyFill="1" applyBorder="1">
      <alignment/>
      <protection/>
    </xf>
    <xf numFmtId="0" fontId="4" fillId="0" borderId="2" xfId="28" applyFont="1" applyBorder="1" applyAlignment="1">
      <alignment horizontal="center" vertical="center" wrapText="1"/>
      <protection/>
    </xf>
    <xf numFmtId="0" fontId="4" fillId="0" borderId="3" xfId="28" applyFont="1" applyBorder="1" applyAlignment="1">
      <alignment horizontal="left" vertical="center"/>
      <protection/>
    </xf>
    <xf numFmtId="0" fontId="4" fillId="0" borderId="3" xfId="28" applyFont="1" applyBorder="1" applyAlignment="1">
      <alignment horizontal="right" vertical="center" wrapText="1"/>
      <protection/>
    </xf>
    <xf numFmtId="0" fontId="4" fillId="0" borderId="3" xfId="28" applyFont="1" applyBorder="1" applyAlignment="1">
      <alignment horizontal="right" vertical="center"/>
      <protection/>
    </xf>
    <xf numFmtId="0" fontId="5" fillId="0" borderId="12" xfId="28" applyFont="1" applyBorder="1" applyAlignment="1">
      <alignment horizontal="right" vertical="center" wrapText="1"/>
      <protection/>
    </xf>
    <xf numFmtId="0" fontId="4" fillId="0" borderId="14" xfId="32" applyFont="1" applyBorder="1" applyAlignment="1">
      <alignment horizontal="left" vertical="center"/>
      <protection/>
    </xf>
    <xf numFmtId="49" fontId="22" fillId="0" borderId="15" xfId="27" applyNumberFormat="1" applyFont="1" applyBorder="1" applyAlignment="1">
      <alignment horizontal="left" vertical="center"/>
      <protection/>
    </xf>
    <xf numFmtId="8" fontId="22" fillId="0" borderId="5" xfId="27" applyNumberFormat="1" applyFont="1" applyBorder="1" applyAlignment="1">
      <alignment horizontal="right" vertical="center"/>
      <protection/>
    </xf>
    <xf numFmtId="8" fontId="5" fillId="0" borderId="16" xfId="28" applyNumberFormat="1" applyFont="1" applyBorder="1" applyAlignment="1">
      <alignment horizontal="right" vertical="center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vertical="center"/>
      <protection/>
    </xf>
    <xf numFmtId="164" fontId="5" fillId="0" borderId="19" xfId="34" applyNumberFormat="1" applyFont="1" applyBorder="1" applyAlignment="1">
      <alignment horizontal="right" vertical="center"/>
      <protection/>
    </xf>
    <xf numFmtId="0" fontId="13" fillId="0" borderId="0" xfId="28" applyFont="1" applyAlignment="1">
      <alignment vertical="center"/>
      <protection/>
    </xf>
    <xf numFmtId="0" fontId="4" fillId="0" borderId="9" xfId="28" applyFont="1" applyBorder="1" applyAlignment="1">
      <alignment horizontal="center" vertical="center" wrapText="1"/>
      <protection/>
    </xf>
    <xf numFmtId="0" fontId="4" fillId="0" borderId="13" xfId="28" applyFont="1" applyBorder="1" applyAlignment="1">
      <alignment horizontal="left" vertical="center"/>
      <protection/>
    </xf>
    <xf numFmtId="0" fontId="4" fillId="0" borderId="13" xfId="28" applyFont="1" applyBorder="1" applyAlignment="1">
      <alignment horizontal="right" vertical="center" wrapText="1"/>
      <protection/>
    </xf>
    <xf numFmtId="0" fontId="4" fillId="0" borderId="13" xfId="28" applyFont="1" applyBorder="1" applyAlignment="1">
      <alignment horizontal="right" vertical="center"/>
      <protection/>
    </xf>
    <xf numFmtId="0" fontId="4" fillId="0" borderId="11" xfId="28" applyFont="1" applyBorder="1" applyAlignment="1">
      <alignment horizontal="right" vertical="center" wrapText="1"/>
      <protection/>
    </xf>
    <xf numFmtId="0" fontId="12" fillId="0" borderId="14" xfId="32" applyFont="1" applyBorder="1" applyAlignment="1">
      <alignment horizontal="left" vertical="center"/>
      <protection/>
    </xf>
    <xf numFmtId="49" fontId="21" fillId="0" borderId="15" xfId="27" applyNumberFormat="1" applyFont="1" applyBorder="1" applyAlignment="1">
      <alignment horizontal="left" vertical="center"/>
      <protection/>
    </xf>
    <xf numFmtId="164" fontId="21" fillId="0" borderId="15" xfId="27" applyNumberFormat="1" applyFont="1" applyBorder="1" applyAlignment="1">
      <alignment horizontal="right" vertical="center"/>
      <protection/>
    </xf>
    <xf numFmtId="164" fontId="21" fillId="0" borderId="13" xfId="27" applyNumberFormat="1" applyFont="1" applyBorder="1" applyAlignment="1">
      <alignment horizontal="right" vertical="center"/>
      <protection/>
    </xf>
    <xf numFmtId="164" fontId="11" fillId="0" borderId="11" xfId="28" applyNumberFormat="1" applyFont="1" applyBorder="1" applyAlignment="1">
      <alignment horizontal="right" vertical="center"/>
      <protection/>
    </xf>
    <xf numFmtId="0" fontId="12" fillId="0" borderId="20" xfId="32" applyFont="1" applyBorder="1" applyAlignment="1">
      <alignment horizontal="left" vertical="center"/>
      <protection/>
    </xf>
    <xf numFmtId="49" fontId="21" fillId="0" borderId="21" xfId="27" applyNumberFormat="1" applyFont="1" applyBorder="1" applyAlignment="1">
      <alignment horizontal="left" vertical="center"/>
      <protection/>
    </xf>
    <xf numFmtId="164" fontId="21" fillId="0" borderId="21" xfId="27" applyNumberFormat="1" applyFont="1" applyBorder="1" applyAlignment="1">
      <alignment horizontal="right" vertical="center"/>
      <protection/>
    </xf>
    <xf numFmtId="164" fontId="21" fillId="0" borderId="0" xfId="27" applyNumberFormat="1" applyFont="1" applyBorder="1" applyAlignment="1">
      <alignment horizontal="right" vertical="center"/>
      <protection/>
    </xf>
    <xf numFmtId="164" fontId="11" fillId="0" borderId="6" xfId="28" applyNumberFormat="1" applyFont="1" applyBorder="1" applyAlignment="1">
      <alignment horizontal="right" vertical="center"/>
      <protection/>
    </xf>
    <xf numFmtId="0" fontId="23" fillId="0" borderId="4" xfId="27" applyFont="1" applyBorder="1" applyAlignment="1">
      <alignment vertical="center"/>
      <protection/>
    </xf>
    <xf numFmtId="0" fontId="12" fillId="0" borderId="6" xfId="28" applyFont="1" applyBorder="1" applyAlignment="1">
      <alignment vertical="center"/>
      <protection/>
    </xf>
    <xf numFmtId="0" fontId="23" fillId="0" borderId="7" xfId="27" applyFont="1" applyBorder="1" applyAlignment="1">
      <alignment vertical="center"/>
      <protection/>
    </xf>
    <xf numFmtId="0" fontId="12" fillId="0" borderId="1" xfId="28" applyFont="1" applyBorder="1" applyAlignment="1">
      <alignment vertical="center"/>
      <protection/>
    </xf>
    <xf numFmtId="0" fontId="12" fillId="0" borderId="10" xfId="28" applyFont="1" applyBorder="1" applyAlignment="1">
      <alignment vertical="center"/>
      <protection/>
    </xf>
    <xf numFmtId="0" fontId="24" fillId="0" borderId="2" xfId="27" applyFont="1" applyBorder="1" applyAlignment="1">
      <alignment vertical="center"/>
      <protection/>
    </xf>
    <xf numFmtId="0" fontId="12" fillId="0" borderId="3" xfId="28" applyFont="1" applyBorder="1" applyAlignment="1">
      <alignment vertical="center"/>
      <protection/>
    </xf>
    <xf numFmtId="0" fontId="12" fillId="0" borderId="12" xfId="28" applyFont="1" applyBorder="1" applyAlignment="1">
      <alignment vertical="center"/>
      <protection/>
    </xf>
    <xf numFmtId="0" fontId="4" fillId="0" borderId="9" xfId="30" applyFont="1" applyBorder="1" applyAlignment="1">
      <alignment vertical="center"/>
      <protection/>
    </xf>
    <xf numFmtId="14" fontId="6" fillId="0" borderId="11" xfId="30" applyNumberFormat="1" applyFont="1" applyBorder="1" applyAlignment="1">
      <alignment horizontal="left" vertical="center"/>
      <protection/>
    </xf>
    <xf numFmtId="0" fontId="4" fillId="0" borderId="13" xfId="30" applyFont="1" applyBorder="1" applyAlignment="1">
      <alignment vertical="center"/>
      <protection/>
    </xf>
    <xf numFmtId="0" fontId="4" fillId="0" borderId="13" xfId="30" applyFont="1" applyBorder="1" applyAlignment="1">
      <alignment horizontal="right" vertical="center"/>
      <protection/>
    </xf>
    <xf numFmtId="14" fontId="5" fillId="0" borderId="11" xfId="30" applyNumberFormat="1" applyFont="1" applyBorder="1" applyAlignment="1" applyProtection="1">
      <alignment vertical="center"/>
      <protection locked="0"/>
    </xf>
    <xf numFmtId="0" fontId="4" fillId="0" borderId="4" xfId="30" applyFont="1" applyBorder="1" applyAlignment="1">
      <alignment vertical="center"/>
      <protection/>
    </xf>
    <xf numFmtId="0" fontId="1" fillId="0" borderId="6" xfId="30" applyFont="1" applyBorder="1" applyAlignment="1">
      <alignment vertical="center"/>
      <protection/>
    </xf>
    <xf numFmtId="0" fontId="4" fillId="0" borderId="0" xfId="30" applyFont="1" applyAlignment="1">
      <alignment vertical="center"/>
      <protection/>
    </xf>
    <xf numFmtId="0" fontId="4" fillId="0" borderId="0" xfId="30" applyFont="1" applyAlignment="1">
      <alignment horizontal="right" vertical="center"/>
      <protection/>
    </xf>
    <xf numFmtId="14" fontId="5" fillId="0" borderId="6" xfId="30" applyNumberFormat="1" applyFont="1" applyBorder="1" applyAlignment="1" applyProtection="1">
      <alignment vertical="center"/>
      <protection locked="0"/>
    </xf>
    <xf numFmtId="0" fontId="11" fillId="0" borderId="22" xfId="34" applyFont="1" applyBorder="1" applyAlignment="1">
      <alignment horizontal="center" vertical="center"/>
      <protection/>
    </xf>
    <xf numFmtId="0" fontId="11" fillId="0" borderId="23" xfId="34" applyFont="1" applyBorder="1" applyAlignment="1">
      <alignment vertical="center"/>
      <protection/>
    </xf>
    <xf numFmtId="164" fontId="11" fillId="0" borderId="24" xfId="34" applyNumberFormat="1" applyFont="1" applyBorder="1" applyAlignment="1">
      <alignment vertical="center"/>
      <protection/>
    </xf>
    <xf numFmtId="0" fontId="12" fillId="0" borderId="7" xfId="32" applyFont="1" applyBorder="1" applyAlignment="1">
      <alignment horizontal="left" vertical="center"/>
      <protection/>
    </xf>
    <xf numFmtId="49" fontId="21" fillId="0" borderId="1" xfId="27" applyNumberFormat="1" applyFont="1" applyBorder="1" applyAlignment="1">
      <alignment horizontal="left" vertical="center"/>
      <protection/>
    </xf>
    <xf numFmtId="164" fontId="21" fillId="0" borderId="1" xfId="27" applyNumberFormat="1" applyFont="1" applyBorder="1" applyAlignment="1">
      <alignment horizontal="right" vertical="center"/>
      <protection/>
    </xf>
    <xf numFmtId="164" fontId="29" fillId="0" borderId="10" xfId="27" applyNumberFormat="1" applyFont="1" applyBorder="1" applyAlignment="1">
      <alignment horizontal="right" vertical="center"/>
      <protection/>
    </xf>
    <xf numFmtId="0" fontId="4" fillId="0" borderId="4" xfId="23" applyFont="1" applyBorder="1" applyAlignment="1">
      <alignment horizontal="left" vertical="center" wrapText="1"/>
      <protection/>
    </xf>
    <xf numFmtId="0" fontId="4" fillId="0" borderId="2" xfId="23" applyFont="1" applyBorder="1" applyAlignment="1">
      <alignment horizontal="left" vertical="center" wrapText="1"/>
      <protection/>
    </xf>
    <xf numFmtId="2" fontId="4" fillId="0" borderId="3" xfId="23" applyNumberFormat="1" applyFont="1" applyBorder="1" applyAlignment="1">
      <alignment horizontal="center" vertical="center"/>
      <protection/>
    </xf>
    <xf numFmtId="164" fontId="12" fillId="0" borderId="12" xfId="20" applyNumberFormat="1" applyFont="1" applyBorder="1" applyAlignment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2" xfId="23" applyFont="1" applyBorder="1" applyAlignment="1">
      <alignment horizontal="center" vertical="center" wrapText="1"/>
      <protection/>
    </xf>
    <xf numFmtId="0" fontId="12" fillId="0" borderId="2" xfId="23" applyFont="1" applyBorder="1" applyAlignment="1">
      <alignment horizontal="left" vertical="center" wrapText="1"/>
      <protection/>
    </xf>
    <xf numFmtId="0" fontId="17" fillId="0" borderId="0" xfId="23" applyFont="1" applyBorder="1" applyAlignment="1">
      <alignment horizontal="left" vertical="center" wrapText="1"/>
      <protection/>
    </xf>
    <xf numFmtId="0" fontId="12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12" fillId="0" borderId="25" xfId="23" applyNumberFormat="1" applyFont="1" applyBorder="1" applyAlignment="1">
      <alignment horizontal="center" vertical="center" wrapText="1"/>
      <protection/>
    </xf>
    <xf numFmtId="0" fontId="4" fillId="0" borderId="26" xfId="0" applyFont="1" applyBorder="1" applyAlignment="1">
      <alignment/>
    </xf>
    <xf numFmtId="0" fontId="4" fillId="0" borderId="1" xfId="23" applyFont="1" applyBorder="1" applyAlignment="1">
      <alignment horizontal="left" vertical="center" wrapText="1"/>
      <protection/>
    </xf>
    <xf numFmtId="0" fontId="12" fillId="0" borderId="0" xfId="22" applyFont="1" applyBorder="1" applyAlignment="1">
      <alignment horizontal="left" wrapText="1"/>
      <protection/>
    </xf>
    <xf numFmtId="0" fontId="12" fillId="0" borderId="0" xfId="23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12" fillId="0" borderId="25" xfId="20" applyFont="1" applyBorder="1" applyAlignment="1">
      <alignment horizontal="center" vertical="center" wrapText="1"/>
      <protection/>
    </xf>
    <xf numFmtId="0" fontId="12" fillId="0" borderId="26" xfId="22" applyFont="1" applyBorder="1" applyAlignment="1">
      <alignment horizontal="center" vertical="center" wrapText="1"/>
      <protection/>
    </xf>
    <xf numFmtId="0" fontId="12" fillId="0" borderId="25" xfId="22" applyFont="1" applyBorder="1" applyAlignment="1">
      <alignment horizontal="center" vertical="center" wrapText="1"/>
      <protection/>
    </xf>
    <xf numFmtId="0" fontId="12" fillId="0" borderId="26" xfId="23" applyFont="1" applyBorder="1" applyAlignment="1">
      <alignment horizontal="center" vertical="center" wrapText="1"/>
      <protection/>
    </xf>
    <xf numFmtId="0" fontId="12" fillId="0" borderId="25" xfId="23" applyFont="1" applyBorder="1" applyAlignment="1">
      <alignment horizontal="center" vertical="center" wrapText="1"/>
      <protection/>
    </xf>
    <xf numFmtId="0" fontId="4" fillId="0" borderId="26" xfId="23" applyFont="1" applyBorder="1" applyAlignment="1">
      <alignment horizontal="center" vertical="center" wrapText="1"/>
      <protection/>
    </xf>
    <xf numFmtId="0" fontId="4" fillId="0" borderId="25" xfId="23" applyFont="1" applyBorder="1" applyAlignment="1">
      <alignment horizontal="center" vertical="center" wrapText="1"/>
      <protection/>
    </xf>
    <xf numFmtId="0" fontId="4" fillId="0" borderId="27" xfId="23" applyFont="1" applyBorder="1" applyAlignment="1">
      <alignment horizontal="center" vertical="center" wrapText="1"/>
      <protection/>
    </xf>
    <xf numFmtId="2" fontId="12" fillId="0" borderId="3" xfId="20" applyNumberFormat="1" applyFont="1" applyBorder="1" applyAlignment="1">
      <alignment horizontal="center" vertical="center" wrapText="1"/>
      <protection/>
    </xf>
    <xf numFmtId="2" fontId="12" fillId="0" borderId="0" xfId="22" applyNumberFormat="1" applyFont="1" applyBorder="1" applyAlignment="1">
      <alignment horizontal="center" vertical="center"/>
      <protection/>
    </xf>
    <xf numFmtId="2" fontId="12" fillId="0" borderId="0" xfId="23" applyNumberFormat="1" applyFont="1" applyBorder="1" applyAlignment="1">
      <alignment horizontal="center" vertical="center"/>
      <protection/>
    </xf>
    <xf numFmtId="2" fontId="12" fillId="0" borderId="3" xfId="23" applyNumberFormat="1" applyFont="1" applyBorder="1" applyAlignment="1">
      <alignment horizontal="center" vertical="center"/>
      <protection/>
    </xf>
    <xf numFmtId="4" fontId="12" fillId="0" borderId="25" xfId="20" applyNumberFormat="1" applyFont="1" applyBorder="1" applyAlignment="1">
      <alignment horizontal="center" vertical="center" wrapText="1"/>
      <protection/>
    </xf>
    <xf numFmtId="4" fontId="12" fillId="0" borderId="26" xfId="22" applyNumberFormat="1" applyFont="1" applyBorder="1" applyAlignment="1">
      <alignment horizontal="center" vertical="center"/>
      <protection/>
    </xf>
    <xf numFmtId="4" fontId="12" fillId="0" borderId="25" xfId="22" applyNumberFormat="1" applyFont="1" applyBorder="1" applyAlignment="1">
      <alignment horizontal="center" vertical="center"/>
      <protection/>
    </xf>
    <xf numFmtId="4" fontId="12" fillId="0" borderId="26" xfId="24" applyNumberFormat="1" applyFont="1" applyBorder="1" applyAlignment="1">
      <alignment horizontal="center" vertical="center"/>
      <protection/>
    </xf>
    <xf numFmtId="4" fontId="12" fillId="0" borderId="25" xfId="24" applyNumberFormat="1" applyFont="1" applyBorder="1" applyAlignment="1">
      <alignment horizontal="center" vertical="center"/>
      <protection/>
    </xf>
    <xf numFmtId="4" fontId="12" fillId="0" borderId="25" xfId="23" applyNumberFormat="1" applyFont="1" applyBorder="1" applyAlignment="1">
      <alignment horizontal="center" vertical="center" wrapText="1"/>
      <protection/>
    </xf>
    <xf numFmtId="4" fontId="4" fillId="0" borderId="26" xfId="24" applyNumberFormat="1" applyFont="1" applyBorder="1" applyAlignment="1">
      <alignment horizontal="center" vertical="center"/>
      <protection/>
    </xf>
    <xf numFmtId="4" fontId="4" fillId="0" borderId="25" xfId="24" applyNumberFormat="1" applyFont="1" applyBorder="1" applyAlignment="1">
      <alignment horizontal="center" vertical="center"/>
      <protection/>
    </xf>
    <xf numFmtId="165" fontId="4" fillId="0" borderId="26" xfId="24" applyNumberFormat="1" applyFont="1" applyBorder="1" applyAlignment="1">
      <alignment horizontal="center" vertical="center"/>
      <protection/>
    </xf>
    <xf numFmtId="165" fontId="4" fillId="0" borderId="25" xfId="24" applyNumberFormat="1" applyFont="1" applyBorder="1" applyAlignment="1">
      <alignment horizontal="center" vertical="center"/>
      <protection/>
    </xf>
    <xf numFmtId="165" fontId="4" fillId="0" borderId="8" xfId="24" applyNumberFormat="1" applyFont="1" applyBorder="1" applyAlignment="1">
      <alignment horizontal="center" vertical="center"/>
      <protection/>
    </xf>
    <xf numFmtId="165" fontId="4" fillId="0" borderId="27" xfId="24" applyNumberFormat="1" applyFont="1" applyBorder="1" applyAlignment="1">
      <alignment horizontal="center" vertical="center"/>
      <protection/>
    </xf>
    <xf numFmtId="0" fontId="1" fillId="0" borderId="0" xfId="20" applyBorder="1" applyAlignment="1">
      <alignment vertical="center"/>
      <protection/>
    </xf>
    <xf numFmtId="0" fontId="1" fillId="0" borderId="0" xfId="20" applyFill="1" applyBorder="1" applyAlignment="1">
      <alignment vertical="center"/>
      <protection/>
    </xf>
    <xf numFmtId="4" fontId="30" fillId="0" borderId="0" xfId="81" applyNumberFormat="1" applyFont="1" applyFill="1" applyBorder="1" applyAlignment="1" applyProtection="1">
      <alignment vertical="center"/>
      <protection locked="0"/>
    </xf>
    <xf numFmtId="0" fontId="1" fillId="0" borderId="0" xfId="81" applyFill="1" applyBorder="1" applyAlignment="1" applyProtection="1">
      <alignment vertical="center"/>
      <protection locked="0"/>
    </xf>
    <xf numFmtId="0" fontId="31" fillId="0" borderId="0" xfId="81" applyFont="1" applyFill="1" applyBorder="1" applyAlignment="1" applyProtection="1">
      <alignment vertical="center"/>
      <protection locked="0"/>
    </xf>
    <xf numFmtId="0" fontId="4" fillId="0" borderId="0" xfId="81" applyFont="1" applyFill="1" applyBorder="1" applyAlignment="1" applyProtection="1">
      <alignment horizontal="left" vertical="center"/>
      <protection/>
    </xf>
    <xf numFmtId="0" fontId="1" fillId="0" borderId="0" xfId="81" applyFill="1" applyBorder="1" applyAlignment="1" applyProtection="1">
      <alignment horizontal="left" vertical="top"/>
      <protection/>
    </xf>
    <xf numFmtId="0" fontId="30" fillId="0" borderId="0" xfId="81" applyFont="1" applyFill="1" applyBorder="1" applyAlignment="1" applyProtection="1">
      <alignment horizontal="center" vertical="center" wrapText="1"/>
      <protection/>
    </xf>
    <xf numFmtId="0" fontId="1" fillId="0" borderId="0" xfId="81" applyFill="1" applyBorder="1" applyAlignment="1" applyProtection="1">
      <alignment vertical="center"/>
      <protection/>
    </xf>
    <xf numFmtId="0" fontId="9" fillId="0" borderId="0" xfId="20" applyFont="1" applyFill="1" applyBorder="1" applyAlignment="1">
      <alignment vertical="center"/>
      <protection/>
    </xf>
    <xf numFmtId="0" fontId="14" fillId="0" borderId="0" xfId="28" applyFont="1" applyAlignment="1">
      <alignment vertical="center" wrapText="1"/>
      <protection/>
    </xf>
    <xf numFmtId="0" fontId="19" fillId="0" borderId="0" xfId="28" applyFont="1" applyAlignment="1">
      <alignment horizontal="center" vertical="center"/>
      <protection/>
    </xf>
    <xf numFmtId="0" fontId="20" fillId="0" borderId="0" xfId="28" applyFont="1" applyAlignment="1">
      <alignment horizontal="center" vertical="center"/>
      <protection/>
    </xf>
    <xf numFmtId="0" fontId="2" fillId="0" borderId="0" xfId="28" applyFont="1" applyAlignment="1">
      <alignment horizontal="center" vertical="center" wrapText="1"/>
      <protection/>
    </xf>
    <xf numFmtId="0" fontId="24" fillId="0" borderId="2" xfId="27" applyFont="1" applyBorder="1" applyAlignment="1">
      <alignment horizontal="center" vertical="center"/>
      <protection/>
    </xf>
    <xf numFmtId="0" fontId="24" fillId="0" borderId="3" xfId="27" applyFont="1" applyBorder="1" applyAlignment="1">
      <alignment horizontal="center" vertical="center"/>
      <protection/>
    </xf>
    <xf numFmtId="0" fontId="24" fillId="0" borderId="12" xfId="27" applyFont="1" applyBorder="1" applyAlignment="1">
      <alignment horizontal="center" vertical="center"/>
      <protection/>
    </xf>
    <xf numFmtId="0" fontId="6" fillId="0" borderId="20" xfId="30" applyFont="1" applyBorder="1" applyAlignment="1">
      <alignment horizontal="center" vertical="center"/>
      <protection/>
    </xf>
    <xf numFmtId="0" fontId="6" fillId="0" borderId="28" xfId="30" applyFont="1" applyBorder="1" applyAlignment="1">
      <alignment horizontal="center" vertical="center"/>
      <protection/>
    </xf>
    <xf numFmtId="0" fontId="6" fillId="0" borderId="21" xfId="30" applyFont="1" applyBorder="1" applyAlignment="1">
      <alignment horizontal="center" vertical="center"/>
      <protection/>
    </xf>
    <xf numFmtId="0" fontId="4" fillId="0" borderId="7" xfId="28" applyFont="1" applyBorder="1" applyAlignment="1">
      <alignment horizontal="center" vertical="center"/>
      <protection/>
    </xf>
    <xf numFmtId="0" fontId="4" fillId="0" borderId="10" xfId="28" applyFont="1" applyBorder="1" applyAlignment="1">
      <alignment horizontal="center" vertical="center"/>
      <protection/>
    </xf>
    <xf numFmtId="0" fontId="4" fillId="0" borderId="1" xfId="28" applyFont="1" applyBorder="1" applyAlignment="1">
      <alignment horizontal="center" vertical="center"/>
      <protection/>
    </xf>
    <xf numFmtId="0" fontId="23" fillId="0" borderId="9" xfId="27" applyFont="1" applyBorder="1" applyAlignment="1">
      <alignment horizontal="left" vertical="top" wrapText="1"/>
      <protection/>
    </xf>
    <xf numFmtId="0" fontId="23" fillId="0" borderId="13" xfId="27" applyFont="1" applyBorder="1" applyAlignment="1">
      <alignment horizontal="left" vertical="top" wrapText="1"/>
      <protection/>
    </xf>
    <xf numFmtId="0" fontId="23" fillId="0" borderId="11" xfId="27" applyFont="1" applyBorder="1" applyAlignment="1">
      <alignment horizontal="left" vertical="top" wrapText="1"/>
      <protection/>
    </xf>
    <xf numFmtId="166" fontId="4" fillId="0" borderId="9" xfId="20" applyNumberFormat="1" applyFont="1" applyBorder="1" applyAlignment="1">
      <alignment horizontal="left"/>
      <protection/>
    </xf>
    <xf numFmtId="166" fontId="4" fillId="0" borderId="13" xfId="20" applyNumberFormat="1" applyFont="1" applyBorder="1" applyAlignment="1">
      <alignment horizontal="left"/>
      <protection/>
    </xf>
    <xf numFmtId="166" fontId="4" fillId="0" borderId="11" xfId="20" applyNumberFormat="1" applyFont="1" applyBorder="1" applyAlignment="1">
      <alignment horizontal="left"/>
      <protection/>
    </xf>
    <xf numFmtId="0" fontId="14" fillId="0" borderId="21" xfId="20" applyFont="1" applyBorder="1" applyAlignment="1">
      <alignment horizontal="center" vertical="center"/>
      <protection/>
    </xf>
    <xf numFmtId="0" fontId="11" fillId="0" borderId="21" xfId="20" applyFont="1" applyBorder="1" applyAlignment="1">
      <alignment horizontal="center" vertical="center"/>
      <protection/>
    </xf>
    <xf numFmtId="0" fontId="11" fillId="0" borderId="28" xfId="20" applyFont="1" applyBorder="1" applyAlignment="1">
      <alignment horizontal="center" vertical="center"/>
      <protection/>
    </xf>
    <xf numFmtId="0" fontId="14" fillId="0" borderId="1" xfId="20" applyFont="1" applyBorder="1" applyAlignment="1">
      <alignment horizontal="center" vertical="center"/>
      <protection/>
    </xf>
    <xf numFmtId="0" fontId="11" fillId="0" borderId="29" xfId="20" applyFont="1" applyBorder="1" applyAlignment="1">
      <alignment horizontal="center" vertical="center"/>
      <protection/>
    </xf>
    <xf numFmtId="0" fontId="11" fillId="0" borderId="30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 wrapText="1"/>
      <protection/>
    </xf>
    <xf numFmtId="49" fontId="2" fillId="0" borderId="2" xfId="20" applyNumberFormat="1" applyFont="1" applyBorder="1" applyAlignment="1">
      <alignment horizontal="center" vertical="center"/>
      <protection/>
    </xf>
    <xf numFmtId="49" fontId="2" fillId="0" borderId="3" xfId="20" applyNumberFormat="1" applyFont="1" applyBorder="1" applyAlignment="1">
      <alignment horizontal="center" vertical="center"/>
      <protection/>
    </xf>
    <xf numFmtId="49" fontId="2" fillId="0" borderId="12" xfId="20" applyNumberFormat="1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left" vertical="top" wrapText="1"/>
      <protection/>
    </xf>
    <xf numFmtId="0" fontId="7" fillId="0" borderId="3" xfId="20" applyFont="1" applyBorder="1" applyAlignment="1">
      <alignment horizontal="left" vertical="top" wrapText="1"/>
      <protection/>
    </xf>
    <xf numFmtId="0" fontId="7" fillId="0" borderId="12" xfId="20" applyFont="1" applyBorder="1" applyAlignment="1">
      <alignment horizontal="left" vertical="top" wrapText="1"/>
      <protection/>
    </xf>
    <xf numFmtId="164" fontId="6" fillId="0" borderId="3" xfId="25" applyNumberFormat="1" applyFont="1" applyBorder="1" applyAlignment="1">
      <alignment horizontal="right" vertical="center"/>
      <protection/>
    </xf>
    <xf numFmtId="164" fontId="6" fillId="0" borderId="12" xfId="25" applyNumberFormat="1" applyFont="1" applyBorder="1" applyAlignment="1">
      <alignment horizontal="right" vertical="center"/>
      <protection/>
    </xf>
    <xf numFmtId="0" fontId="7" fillId="0" borderId="2" xfId="20" applyFont="1" applyBorder="1" applyAlignment="1">
      <alignment horizontal="left" vertical="center" wrapText="1"/>
      <protection/>
    </xf>
    <xf numFmtId="0" fontId="7" fillId="0" borderId="3" xfId="20" applyFont="1" applyBorder="1" applyAlignment="1">
      <alignment horizontal="left" vertical="center" wrapText="1"/>
      <protection/>
    </xf>
    <xf numFmtId="0" fontId="7" fillId="0" borderId="12" xfId="20" applyFont="1" applyBorder="1" applyAlignment="1">
      <alignment horizontal="left" vertical="center" wrapText="1"/>
      <protection/>
    </xf>
    <xf numFmtId="49" fontId="7" fillId="0" borderId="2" xfId="20" applyNumberFormat="1" applyFont="1" applyBorder="1" applyAlignment="1">
      <alignment horizontal="center" vertical="center" wrapText="1"/>
      <protection/>
    </xf>
    <xf numFmtId="49" fontId="7" fillId="0" borderId="3" xfId="20" applyNumberFormat="1" applyFont="1" applyBorder="1" applyAlignment="1">
      <alignment horizontal="center" vertical="center" wrapText="1"/>
      <protection/>
    </xf>
    <xf numFmtId="49" fontId="7" fillId="0" borderId="12" xfId="20" applyNumberFormat="1" applyFont="1" applyBorder="1" applyAlignment="1">
      <alignment horizontal="center" vertical="center" wrapText="1"/>
      <protection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rot.o skutečné výměře_př_5" xfId="20"/>
    <cellStyle name="normální_přílohy_fakturace_PS122801_1 2" xfId="21"/>
    <cellStyle name="normální 3" xfId="22"/>
    <cellStyle name="Normální 132" xfId="23"/>
    <cellStyle name="normální_POL.XLS" xfId="24"/>
    <cellStyle name="normální_050_SO130101_068_SO130101" xfId="25"/>
    <cellStyle name="normální_ZP SO111701_11_07_027_SO131911" xfId="26"/>
    <cellStyle name="normální 2" xfId="27"/>
    <cellStyle name="normální_Prot.o skutečné výměře_př_5 2" xfId="28"/>
    <cellStyle name="Excel Built-in Excel Built-in Excel Built-in Excel Built-in Excel Built-in Excel Built-in Excel Built-in čárky [0]_12-19-01 Mosty u Jablunk.,žel. propust.km 289,552 zruš.-D204-" xfId="29"/>
    <cellStyle name="normální_Zjišť.prot." xfId="30"/>
    <cellStyle name="normální_přílohy_fakturace_PS122801_1 2 2" xfId="31"/>
    <cellStyle name="normální_010_SO151601" xfId="32"/>
    <cellStyle name="čárky 2" xfId="33"/>
    <cellStyle name="normální_050_SO130101_068_SO130101 2" xfId="34"/>
    <cellStyle name="Normální 132 2" xfId="35"/>
    <cellStyle name="normální 3 2" xfId="36"/>
    <cellStyle name="normální 12" xfId="37"/>
    <cellStyle name="normální 13" xfId="38"/>
    <cellStyle name="čárky 3" xfId="39"/>
    <cellStyle name="Čárka 2" xfId="40"/>
    <cellStyle name="Čárka 3" xfId="41"/>
    <cellStyle name="Excel Built-in Normal" xfId="42"/>
    <cellStyle name="Hypertextový odkaz 2" xfId="43"/>
    <cellStyle name="Hypertextový odkaz 3" xfId="44"/>
    <cellStyle name="Měna 2" xfId="45"/>
    <cellStyle name="Měna 3" xfId="46"/>
    <cellStyle name="Normální 10" xfId="47"/>
    <cellStyle name="Normální 11" xfId="48"/>
    <cellStyle name="Normální 2 2" xfId="49"/>
    <cellStyle name="Normální 2 10" xfId="50"/>
    <cellStyle name="normální 2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2 8" xfId="57"/>
    <cellStyle name="Normální 2 9" xfId="58"/>
    <cellStyle name="Normální 3 2 2" xfId="59"/>
    <cellStyle name="Normální 4" xfId="60"/>
    <cellStyle name="Normální 4 10" xfId="61"/>
    <cellStyle name="Normální 4 2" xfId="62"/>
    <cellStyle name="Normální 4 3" xfId="63"/>
    <cellStyle name="Normální 4 4" xfId="64"/>
    <cellStyle name="Normální 4 5" xfId="65"/>
    <cellStyle name="Normální 4 6" xfId="66"/>
    <cellStyle name="Normální 4 7" xfId="67"/>
    <cellStyle name="Normální 4 8" xfId="68"/>
    <cellStyle name="Normální 4 9" xfId="69"/>
    <cellStyle name="Normální 5" xfId="70"/>
    <cellStyle name="Normální 6" xfId="71"/>
    <cellStyle name="Normální 7" xfId="72"/>
    <cellStyle name="Normální 8" xfId="73"/>
    <cellStyle name="Normální 9" xfId="74"/>
    <cellStyle name="Procenta 2" xfId="75"/>
    <cellStyle name="normální 2 11" xfId="76"/>
    <cellStyle name="Normální 3 3" xfId="77"/>
    <cellStyle name="Excel Built-in Normal 2" xfId="78"/>
    <cellStyle name="Normální 12 2" xfId="79"/>
    <cellStyle name="normální 2 12" xfId="80"/>
    <cellStyle name="Normální 3 4" xfId="81"/>
    <cellStyle name="Excel Built-in Normal 3" xfId="82"/>
    <cellStyle name="Normální 12 3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as.nehudek.000\AppData\Local\Microsoft\Windows\INetCache\Content.Outlook\EM2739ER\Kopie%20-%20ASENTAL-Proke&#353;ovoOvl&#225;d&#225;n&#237;%20osv.schodi&#353;t&#283;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Z_2021\21024%20-%20Beskydsk&#233;%20divadlo\08_Ekonomika\ZL%20-%20Beskydsk&#233;%20divadlo%20-%20N.J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Prokešovo nám.5 a 6, 1.NP-6.NP</v>
          </cell>
        </row>
        <row r="6">
          <cell r="C6" t="str">
            <v>Ovládání osvětlení na chodbách a mezipatrech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L_rekapitulace"/>
      <sheetName val="TZL1_1 "/>
      <sheetName val="TZL1_2"/>
      <sheetName val="TZL1_3"/>
    </sheetNames>
    <sheetDataSet>
      <sheetData sheetId="0">
        <row r="6">
          <cell r="A6" t="str">
            <v>stavba: "Beskydské divadlo - zesílení stropních desek ve východní části přístavby, vč. souvisejících stavebních úprav"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 topLeftCell="A6">
      <selection activeCell="B21" sqref="B21"/>
    </sheetView>
  </sheetViews>
  <sheetFormatPr defaultColWidth="9.140625" defaultRowHeight="15"/>
  <cols>
    <col min="1" max="1" width="8.57421875" style="0" customWidth="1"/>
    <col min="2" max="2" width="43.28125" style="0" customWidth="1"/>
    <col min="3" max="3" width="17.7109375" style="0" customWidth="1"/>
    <col min="4" max="4" width="16.28125" style="0" customWidth="1"/>
    <col min="5" max="5" width="19.421875" style="0" customWidth="1"/>
  </cols>
  <sheetData>
    <row r="1" spans="1:5" ht="15.75" hidden="1">
      <c r="A1" s="50"/>
      <c r="B1" s="50"/>
      <c r="C1" s="50"/>
      <c r="D1" s="50"/>
      <c r="E1" s="50"/>
    </row>
    <row r="2" spans="1:5" ht="15.75" hidden="1">
      <c r="A2" s="50"/>
      <c r="B2" s="50"/>
      <c r="C2" s="50"/>
      <c r="D2" s="50"/>
      <c r="E2" s="50"/>
    </row>
    <row r="3" spans="1:5" ht="27" hidden="1">
      <c r="A3" s="181"/>
      <c r="B3" s="181"/>
      <c r="C3" s="181"/>
      <c r="D3" s="181"/>
      <c r="E3" s="181"/>
    </row>
    <row r="4" spans="1:5" ht="24.75" hidden="1">
      <c r="A4" s="182"/>
      <c r="B4" s="182"/>
      <c r="C4" s="182"/>
      <c r="D4" s="182"/>
      <c r="E4" s="182"/>
    </row>
    <row r="5" spans="1:5" ht="24.75" hidden="1">
      <c r="A5" s="53"/>
      <c r="B5" s="53"/>
      <c r="C5" s="53"/>
      <c r="D5" s="53"/>
      <c r="E5" s="53"/>
    </row>
    <row r="6" spans="1:5" ht="56.25" customHeight="1">
      <c r="A6" s="183" t="s">
        <v>103</v>
      </c>
      <c r="B6" s="183"/>
      <c r="C6" s="183"/>
      <c r="D6" s="183"/>
      <c r="E6" s="183"/>
    </row>
    <row r="7" spans="1:5" ht="15">
      <c r="A7" s="54"/>
      <c r="B7" s="55"/>
      <c r="C7" s="55"/>
      <c r="D7" s="55"/>
      <c r="E7" s="55"/>
    </row>
    <row r="8" spans="1:5" ht="15">
      <c r="A8" s="56" t="s">
        <v>65</v>
      </c>
      <c r="B8" s="57"/>
      <c r="C8" s="57"/>
      <c r="D8" s="57"/>
      <c r="E8" s="58"/>
    </row>
    <row r="9" spans="1:5" ht="15">
      <c r="A9" s="59" t="s">
        <v>66</v>
      </c>
      <c r="B9" s="60" t="s">
        <v>67</v>
      </c>
      <c r="C9" s="61"/>
      <c r="D9" s="61"/>
      <c r="E9" s="62"/>
    </row>
    <row r="10" spans="1:5" ht="15">
      <c r="A10" s="63" t="s">
        <v>68</v>
      </c>
      <c r="B10" s="64" t="s">
        <v>69</v>
      </c>
      <c r="C10" s="65"/>
      <c r="D10" s="65"/>
      <c r="E10" s="66"/>
    </row>
    <row r="11" spans="1:5" ht="15">
      <c r="A11" s="67" t="s">
        <v>70</v>
      </c>
      <c r="B11" s="68" t="s">
        <v>71</v>
      </c>
      <c r="C11" s="69"/>
      <c r="D11" s="70" t="s">
        <v>72</v>
      </c>
      <c r="E11" s="71">
        <v>14388088.88</v>
      </c>
    </row>
    <row r="12" spans="1:5" ht="15">
      <c r="A12" s="72"/>
      <c r="B12" s="72"/>
      <c r="C12" s="72"/>
      <c r="D12" s="72"/>
      <c r="E12" s="72"/>
    </row>
    <row r="13" spans="1:5" ht="15">
      <c r="A13" s="73" t="s">
        <v>73</v>
      </c>
      <c r="B13" s="74"/>
      <c r="C13" s="74"/>
      <c r="D13" s="74"/>
      <c r="E13" s="74"/>
    </row>
    <row r="14" spans="1:5" ht="15">
      <c r="A14" s="75" t="s">
        <v>74</v>
      </c>
      <c r="B14" s="76" t="s">
        <v>75</v>
      </c>
      <c r="C14" s="77" t="s">
        <v>76</v>
      </c>
      <c r="D14" s="78" t="s">
        <v>77</v>
      </c>
      <c r="E14" s="79" t="s">
        <v>78</v>
      </c>
    </row>
    <row r="15" spans="1:5" ht="15.75" thickBot="1">
      <c r="A15" s="80" t="s">
        <v>79</v>
      </c>
      <c r="B15" s="81" t="s">
        <v>105</v>
      </c>
      <c r="C15" s="126">
        <v>346407.71</v>
      </c>
      <c r="D15" s="82">
        <f>C15*0.21</f>
        <v>72745.6191</v>
      </c>
      <c r="E15" s="83">
        <f>C15+D15</f>
        <v>419153.32910000003</v>
      </c>
    </row>
    <row r="16" spans="1:5" ht="15.75" thickBot="1">
      <c r="A16" s="84"/>
      <c r="B16" s="85" t="s">
        <v>80</v>
      </c>
      <c r="C16" s="86">
        <f>C15</f>
        <v>346407.71</v>
      </c>
      <c r="D16" s="86">
        <f aca="true" t="shared" si="0" ref="D16:E16">D15</f>
        <v>72745.6191</v>
      </c>
      <c r="E16" s="86">
        <f t="shared" si="0"/>
        <v>419153.32910000003</v>
      </c>
    </row>
    <row r="17" spans="1:5" ht="15.75">
      <c r="A17" s="87"/>
      <c r="B17" s="50"/>
      <c r="C17" s="50"/>
      <c r="D17" s="50"/>
      <c r="E17" s="50"/>
    </row>
    <row r="18" spans="1:5" ht="15">
      <c r="A18" s="73" t="s">
        <v>81</v>
      </c>
      <c r="B18" s="74"/>
      <c r="C18" s="74"/>
      <c r="D18" s="74"/>
      <c r="E18" s="74"/>
    </row>
    <row r="19" spans="1:5" ht="15">
      <c r="A19" s="88" t="s">
        <v>74</v>
      </c>
      <c r="B19" s="89" t="s">
        <v>82</v>
      </c>
      <c r="C19" s="90" t="s">
        <v>76</v>
      </c>
      <c r="D19" s="91" t="s">
        <v>77</v>
      </c>
      <c r="E19" s="92" t="s">
        <v>78</v>
      </c>
    </row>
    <row r="20" spans="1:5" ht="15">
      <c r="A20" s="93"/>
      <c r="B20" s="94" t="s">
        <v>83</v>
      </c>
      <c r="C20" s="95">
        <v>14388088.88</v>
      </c>
      <c r="D20" s="96">
        <v>3021498.6648000013</v>
      </c>
      <c r="E20" s="97">
        <v>17409587.544800002</v>
      </c>
    </row>
    <row r="21" spans="1:5" ht="15">
      <c r="A21" s="98"/>
      <c r="B21" s="99" t="s">
        <v>98</v>
      </c>
      <c r="C21" s="100">
        <v>1428452.04</v>
      </c>
      <c r="D21" s="101">
        <v>299974.9283999999</v>
      </c>
      <c r="E21" s="102">
        <v>1728426.9684</v>
      </c>
    </row>
    <row r="22" spans="1:5" ht="15">
      <c r="A22" s="124"/>
      <c r="B22" s="125" t="s">
        <v>104</v>
      </c>
      <c r="C22" s="126">
        <f>C15</f>
        <v>346407.71</v>
      </c>
      <c r="D22" s="126">
        <f aca="true" t="shared" si="1" ref="D22:E22">D16</f>
        <v>72745.6191</v>
      </c>
      <c r="E22" s="127">
        <f t="shared" si="1"/>
        <v>419153.32910000003</v>
      </c>
    </row>
    <row r="23" spans="1:5" ht="15.75" thickBot="1">
      <c r="A23" s="121"/>
      <c r="B23" s="122" t="s">
        <v>84</v>
      </c>
      <c r="C23" s="123">
        <f aca="true" t="shared" si="2" ref="C23:D23">C20+C21+C22</f>
        <v>16162948.630000003</v>
      </c>
      <c r="D23" s="123">
        <f t="shared" si="2"/>
        <v>3394219.212300001</v>
      </c>
      <c r="E23" s="123">
        <f>E20+E21+E22</f>
        <v>19557167.842300005</v>
      </c>
    </row>
    <row r="24" spans="1:5" ht="15">
      <c r="A24" s="51"/>
      <c r="B24" s="51"/>
      <c r="C24" s="51"/>
      <c r="D24" s="51"/>
      <c r="E24" s="51"/>
    </row>
    <row r="25" spans="1:5" ht="15">
      <c r="A25" s="73" t="s">
        <v>85</v>
      </c>
      <c r="B25" s="74"/>
      <c r="C25" s="74"/>
      <c r="D25" s="74"/>
      <c r="E25" s="74"/>
    </row>
    <row r="26" spans="1:5" ht="15">
      <c r="A26" s="193"/>
      <c r="B26" s="194"/>
      <c r="C26" s="194"/>
      <c r="D26" s="194"/>
      <c r="E26" s="195"/>
    </row>
    <row r="27" spans="1:5" ht="15">
      <c r="A27" s="103" t="s">
        <v>101</v>
      </c>
      <c r="B27" s="51"/>
      <c r="C27" s="51"/>
      <c r="D27" s="51"/>
      <c r="E27" s="104"/>
    </row>
    <row r="28" spans="1:5" ht="15">
      <c r="A28" s="103" t="s">
        <v>86</v>
      </c>
      <c r="B28" s="51"/>
      <c r="C28" s="51"/>
      <c r="D28" s="51"/>
      <c r="E28" s="104"/>
    </row>
    <row r="29" spans="1:5" ht="15">
      <c r="A29" s="105" t="s">
        <v>87</v>
      </c>
      <c r="B29" s="106"/>
      <c r="C29" s="106"/>
      <c r="D29" s="106"/>
      <c r="E29" s="107"/>
    </row>
    <row r="30" spans="1:5" ht="15">
      <c r="A30" s="51"/>
      <c r="B30" s="51"/>
      <c r="C30" s="51"/>
      <c r="D30" s="51"/>
      <c r="E30" s="51"/>
    </row>
    <row r="31" spans="1:5" ht="15">
      <c r="A31" s="73" t="s">
        <v>14</v>
      </c>
      <c r="B31" s="74"/>
      <c r="C31" s="74"/>
      <c r="D31" s="74"/>
      <c r="E31" s="74"/>
    </row>
    <row r="32" spans="1:5" ht="15">
      <c r="A32" s="108"/>
      <c r="B32" s="109"/>
      <c r="C32" s="109"/>
      <c r="D32" s="109"/>
      <c r="E32" s="110"/>
    </row>
    <row r="33" spans="1:5" ht="15">
      <c r="A33" s="51"/>
      <c r="B33" s="51"/>
      <c r="C33" s="51"/>
      <c r="D33" s="51"/>
      <c r="E33" s="51"/>
    </row>
    <row r="34" spans="1:5" ht="15">
      <c r="A34" s="73" t="s">
        <v>88</v>
      </c>
      <c r="B34" s="74"/>
      <c r="C34" s="74"/>
      <c r="D34" s="74"/>
      <c r="E34" s="74"/>
    </row>
    <row r="35" spans="1:5" ht="15">
      <c r="A35" s="184"/>
      <c r="B35" s="185"/>
      <c r="C35" s="185"/>
      <c r="D35" s="185"/>
      <c r="E35" s="186"/>
    </row>
    <row r="36" spans="1:5" ht="15">
      <c r="A36" s="51"/>
      <c r="B36" s="51"/>
      <c r="C36" s="51"/>
      <c r="D36" s="51"/>
      <c r="E36" s="51"/>
    </row>
    <row r="37" spans="1:5" ht="15">
      <c r="A37" s="73" t="s">
        <v>89</v>
      </c>
      <c r="B37" s="74"/>
      <c r="C37" s="74"/>
      <c r="D37" s="74"/>
      <c r="E37" s="74"/>
    </row>
    <row r="38" spans="1:5" ht="15">
      <c r="A38" s="184"/>
      <c r="B38" s="185"/>
      <c r="C38" s="185"/>
      <c r="D38" s="185"/>
      <c r="E38" s="186"/>
    </row>
    <row r="39" spans="1:5" ht="15">
      <c r="A39" s="51"/>
      <c r="B39" s="51"/>
      <c r="C39" s="51"/>
      <c r="D39" s="51"/>
      <c r="E39" s="51"/>
    </row>
    <row r="40" spans="1:5" ht="15">
      <c r="A40" s="73" t="s">
        <v>90</v>
      </c>
      <c r="B40" s="74"/>
      <c r="C40" s="74"/>
      <c r="D40" s="74"/>
      <c r="E40" s="74"/>
    </row>
    <row r="41" spans="1:5" ht="15">
      <c r="A41" s="111" t="s">
        <v>91</v>
      </c>
      <c r="B41" s="112"/>
      <c r="C41" s="113" t="s">
        <v>92</v>
      </c>
      <c r="D41" s="114"/>
      <c r="E41" s="115"/>
    </row>
    <row r="42" spans="1:5" ht="15">
      <c r="A42" s="116" t="s">
        <v>93</v>
      </c>
      <c r="B42" s="117"/>
      <c r="C42" s="118" t="s">
        <v>94</v>
      </c>
      <c r="D42" s="119"/>
      <c r="E42" s="120"/>
    </row>
    <row r="43" spans="1:5" ht="15">
      <c r="A43" s="116"/>
      <c r="B43" s="117"/>
      <c r="C43" s="52"/>
      <c r="D43" s="119"/>
      <c r="E43" s="117"/>
    </row>
    <row r="44" spans="1:5" ht="15">
      <c r="A44" s="187" t="s">
        <v>95</v>
      </c>
      <c r="B44" s="188"/>
      <c r="C44" s="189"/>
      <c r="D44" s="189"/>
      <c r="E44" s="188"/>
    </row>
    <row r="45" spans="1:5" ht="15">
      <c r="A45" s="190" t="s">
        <v>96</v>
      </c>
      <c r="B45" s="191"/>
      <c r="C45" s="190"/>
      <c r="D45" s="192"/>
      <c r="E45" s="191"/>
    </row>
    <row r="46" spans="1:5" ht="19.5" customHeight="1">
      <c r="A46" s="180" t="s">
        <v>97</v>
      </c>
      <c r="B46" s="180"/>
      <c r="C46" s="180"/>
      <c r="D46" s="180"/>
      <c r="E46" s="180"/>
    </row>
  </sheetData>
  <mergeCells count="11">
    <mergeCell ref="A46:E46"/>
    <mergeCell ref="A3:E3"/>
    <mergeCell ref="A4:E4"/>
    <mergeCell ref="A6:E6"/>
    <mergeCell ref="A35:E35"/>
    <mergeCell ref="A38:E38"/>
    <mergeCell ref="A44:B44"/>
    <mergeCell ref="C44:E44"/>
    <mergeCell ref="A45:B45"/>
    <mergeCell ref="C45:E45"/>
    <mergeCell ref="A26:E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000396251678"/>
    <pageSetUpPr fitToPage="1"/>
  </sheetPr>
  <dimension ref="A1:I123"/>
  <sheetViews>
    <sheetView tabSelected="1" workbookViewId="0" topLeftCell="A1"/>
  </sheetViews>
  <sheetFormatPr defaultColWidth="9.140625" defaultRowHeight="15"/>
  <cols>
    <col min="1" max="1" width="5.7109375" style="6" customWidth="1"/>
    <col min="2" max="2" width="16.28125" style="6" customWidth="1"/>
    <col min="3" max="3" width="51.28125" style="6" customWidth="1"/>
    <col min="4" max="4" width="6.8515625" style="6" customWidth="1"/>
    <col min="5" max="5" width="8.57421875" style="6" customWidth="1"/>
    <col min="6" max="6" width="12.421875" style="6" customWidth="1"/>
    <col min="7" max="7" width="17.7109375" style="6" customWidth="1"/>
    <col min="8" max="8" width="11.57421875" style="5" customWidth="1"/>
    <col min="9" max="9" width="16.00390625" style="6" customWidth="1"/>
    <col min="10" max="10" width="14.28125" style="6" customWidth="1"/>
    <col min="11" max="16384" width="9.140625" style="6" customWidth="1"/>
  </cols>
  <sheetData>
    <row r="1" spans="1:7" ht="24.95" customHeight="1">
      <c r="A1" s="1"/>
      <c r="B1" s="1"/>
      <c r="C1" s="2"/>
      <c r="D1" s="1"/>
      <c r="E1" s="3"/>
      <c r="F1" s="3"/>
      <c r="G1" s="4" t="s">
        <v>102</v>
      </c>
    </row>
    <row r="2" spans="1:7" ht="5.1" customHeight="1">
      <c r="A2" s="1"/>
      <c r="B2" s="1"/>
      <c r="C2" s="2"/>
      <c r="D2" s="1"/>
      <c r="E2" s="3"/>
      <c r="F2" s="3"/>
      <c r="G2" s="4"/>
    </row>
    <row r="3" spans="1:7" ht="35.25" customHeight="1">
      <c r="A3" s="205" t="str">
        <f>'[2]ZL_rekapitulace'!A6</f>
        <v>stavba: "Beskydské divadlo - zesílení stropních desek ve východní části přístavby, vč. souvisejících stavebních úprav"</v>
      </c>
      <c r="B3" s="205"/>
      <c r="C3" s="205"/>
      <c r="D3" s="205"/>
      <c r="E3" s="205"/>
      <c r="F3" s="205"/>
      <c r="G3" s="205"/>
    </row>
    <row r="4" spans="1:7" ht="5.1" customHeight="1">
      <c r="A4" s="7"/>
      <c r="B4" s="7"/>
      <c r="C4" s="7"/>
      <c r="D4" s="7"/>
      <c r="E4" s="7"/>
      <c r="F4" s="7"/>
      <c r="G4" s="7"/>
    </row>
    <row r="5" spans="1:7" ht="12.6" customHeight="1">
      <c r="A5" s="8" t="s">
        <v>0</v>
      </c>
      <c r="B5" s="9"/>
      <c r="C5" s="9"/>
      <c r="D5" s="9"/>
      <c r="E5" s="9"/>
      <c r="F5" s="9"/>
      <c r="G5" s="9"/>
    </row>
    <row r="6" spans="1:7" ht="24.95" customHeight="1">
      <c r="A6" s="206" t="s">
        <v>105</v>
      </c>
      <c r="B6" s="207"/>
      <c r="C6" s="207"/>
      <c r="D6" s="207"/>
      <c r="E6" s="207"/>
      <c r="F6" s="207"/>
      <c r="G6" s="208"/>
    </row>
    <row r="7" spans="1:7" ht="15" customHeight="1">
      <c r="A7" s="10"/>
      <c r="B7" s="10"/>
      <c r="C7" s="10"/>
      <c r="D7" s="10"/>
      <c r="E7" s="10"/>
      <c r="F7" s="10"/>
      <c r="G7" s="10"/>
    </row>
    <row r="8" spans="1:7" ht="12.6" customHeight="1">
      <c r="A8" s="11" t="s">
        <v>1</v>
      </c>
      <c r="B8" s="12"/>
      <c r="C8" s="12"/>
      <c r="D8" s="12"/>
      <c r="E8" s="12"/>
      <c r="F8" s="12"/>
      <c r="G8" s="12"/>
    </row>
    <row r="9" spans="1:7" ht="217.5" customHeight="1">
      <c r="A9" s="209" t="s">
        <v>106</v>
      </c>
      <c r="B9" s="210"/>
      <c r="C9" s="210"/>
      <c r="D9" s="210"/>
      <c r="E9" s="210"/>
      <c r="F9" s="210"/>
      <c r="G9" s="211"/>
    </row>
    <row r="10" spans="1:7" ht="15" customHeight="1">
      <c r="A10" s="13"/>
      <c r="B10" s="13"/>
      <c r="C10" s="13"/>
      <c r="D10" s="13"/>
      <c r="E10" s="13"/>
      <c r="F10" s="13"/>
      <c r="G10" s="13"/>
    </row>
    <row r="11" spans="1:7" ht="12.6" customHeight="1">
      <c r="A11" s="11" t="s">
        <v>2</v>
      </c>
      <c r="B11" s="12"/>
      <c r="C11" s="12"/>
      <c r="D11" s="12"/>
      <c r="E11" s="12"/>
      <c r="F11" s="12"/>
      <c r="G11" s="12"/>
    </row>
    <row r="12" spans="1:9" ht="41.25" customHeight="1">
      <c r="A12" s="37" t="s">
        <v>3</v>
      </c>
      <c r="B12" s="38" t="s">
        <v>4</v>
      </c>
      <c r="C12" s="39" t="s">
        <v>5</v>
      </c>
      <c r="D12" s="37" t="s">
        <v>6</v>
      </c>
      <c r="E12" s="37" t="s">
        <v>7</v>
      </c>
      <c r="F12" s="37" t="s">
        <v>8</v>
      </c>
      <c r="G12" s="37" t="s">
        <v>9</v>
      </c>
      <c r="I12" s="171"/>
    </row>
    <row r="13" spans="1:9" ht="14.25">
      <c r="A13" s="132">
        <v>1</v>
      </c>
      <c r="B13" s="138" t="s">
        <v>23</v>
      </c>
      <c r="C13" s="40" t="s">
        <v>34</v>
      </c>
      <c r="D13" s="146" t="s">
        <v>10</v>
      </c>
      <c r="E13" s="154">
        <v>29</v>
      </c>
      <c r="F13" s="158">
        <v>1743.99</v>
      </c>
      <c r="G13" s="131">
        <f>E13*F13</f>
        <v>50575.71</v>
      </c>
      <c r="I13" s="172"/>
    </row>
    <row r="14" spans="1:9" ht="15">
      <c r="A14" s="133"/>
      <c r="B14" s="139" t="s">
        <v>30</v>
      </c>
      <c r="C14" s="143"/>
      <c r="D14" s="147"/>
      <c r="E14" s="155"/>
      <c r="F14" s="159"/>
      <c r="G14" s="131"/>
      <c r="I14" s="173"/>
    </row>
    <row r="15" spans="1:9" ht="14.25">
      <c r="A15" s="132">
        <v>2</v>
      </c>
      <c r="B15" s="138" t="s">
        <v>24</v>
      </c>
      <c r="C15" s="40" t="s">
        <v>35</v>
      </c>
      <c r="D15" s="148" t="s">
        <v>61</v>
      </c>
      <c r="E15" s="41">
        <v>8</v>
      </c>
      <c r="F15" s="160">
        <v>281.2</v>
      </c>
      <c r="G15" s="131">
        <f aca="true" t="shared" si="0" ref="G15:G43">E15*F15</f>
        <v>2249.6</v>
      </c>
      <c r="I15" s="172"/>
    </row>
    <row r="16" spans="1:9" ht="15" customHeight="1">
      <c r="A16" s="134"/>
      <c r="B16" s="139" t="s">
        <v>30</v>
      </c>
      <c r="C16" s="144"/>
      <c r="D16" s="149"/>
      <c r="E16" s="156"/>
      <c r="F16" s="161"/>
      <c r="G16" s="131"/>
      <c r="I16" s="173"/>
    </row>
    <row r="17" spans="1:9" ht="15" customHeight="1">
      <c r="A17" s="135">
        <v>3</v>
      </c>
      <c r="B17" s="140" t="s">
        <v>21</v>
      </c>
      <c r="C17" s="42" t="s">
        <v>36</v>
      </c>
      <c r="D17" s="150" t="s">
        <v>62</v>
      </c>
      <c r="E17" s="157">
        <v>10</v>
      </c>
      <c r="F17" s="162">
        <v>1985</v>
      </c>
      <c r="G17" s="131">
        <f t="shared" si="0"/>
        <v>19850</v>
      </c>
      <c r="I17" s="172"/>
    </row>
    <row r="18" spans="1:9" ht="23.45" customHeight="1">
      <c r="A18" s="134"/>
      <c r="B18" s="139" t="s">
        <v>30</v>
      </c>
      <c r="C18" s="43" t="s">
        <v>37</v>
      </c>
      <c r="D18" s="149"/>
      <c r="E18" s="156"/>
      <c r="F18" s="161"/>
      <c r="G18" s="131"/>
      <c r="I18" s="173"/>
    </row>
    <row r="19" spans="1:9" ht="15" customHeight="1">
      <c r="A19" s="135">
        <v>4</v>
      </c>
      <c r="B19" s="138" t="s">
        <v>25</v>
      </c>
      <c r="C19" s="42" t="s">
        <v>38</v>
      </c>
      <c r="D19" s="150" t="s">
        <v>63</v>
      </c>
      <c r="E19" s="157">
        <v>8.5</v>
      </c>
      <c r="F19" s="162">
        <v>385.2</v>
      </c>
      <c r="G19" s="131">
        <f t="shared" si="0"/>
        <v>3274.2</v>
      </c>
      <c r="I19" s="172"/>
    </row>
    <row r="20" spans="1:9" ht="15" customHeight="1">
      <c r="A20" s="134"/>
      <c r="B20" s="139" t="s">
        <v>30</v>
      </c>
      <c r="C20" s="43" t="s">
        <v>51</v>
      </c>
      <c r="D20" s="149"/>
      <c r="E20" s="156"/>
      <c r="F20" s="161"/>
      <c r="G20" s="131"/>
      <c r="I20" s="174"/>
    </row>
    <row r="21" spans="1:9" ht="15" customHeight="1">
      <c r="A21" s="135">
        <v>5</v>
      </c>
      <c r="B21" s="138" t="s">
        <v>26</v>
      </c>
      <c r="C21" s="42" t="s">
        <v>39</v>
      </c>
      <c r="D21" s="150" t="s">
        <v>22</v>
      </c>
      <c r="E21" s="157">
        <v>7.7</v>
      </c>
      <c r="F21" s="162">
        <v>628</v>
      </c>
      <c r="G21" s="131">
        <f t="shared" si="0"/>
        <v>4835.6</v>
      </c>
      <c r="I21" s="172"/>
    </row>
    <row r="22" spans="1:9" ht="15" customHeight="1">
      <c r="A22" s="134"/>
      <c r="B22" s="139" t="s">
        <v>30</v>
      </c>
      <c r="C22" s="144"/>
      <c r="D22" s="149"/>
      <c r="E22" s="156"/>
      <c r="F22" s="161"/>
      <c r="G22" s="131"/>
      <c r="I22" s="173"/>
    </row>
    <row r="23" spans="1:9" ht="14.25">
      <c r="A23" s="136">
        <v>6</v>
      </c>
      <c r="B23" s="138" t="s">
        <v>27</v>
      </c>
      <c r="C23" s="42" t="s">
        <v>40</v>
      </c>
      <c r="D23" s="150" t="s">
        <v>22</v>
      </c>
      <c r="E23" s="157">
        <v>7.7</v>
      </c>
      <c r="F23" s="163">
        <v>190</v>
      </c>
      <c r="G23" s="131">
        <f t="shared" si="0"/>
        <v>1463</v>
      </c>
      <c r="I23" s="172"/>
    </row>
    <row r="24" spans="1:9" ht="15">
      <c r="A24" s="128"/>
      <c r="B24" s="139" t="s">
        <v>30</v>
      </c>
      <c r="C24" s="145"/>
      <c r="D24" s="151"/>
      <c r="E24" s="44"/>
      <c r="F24" s="164"/>
      <c r="G24" s="131"/>
      <c r="I24" s="175"/>
    </row>
    <row r="25" spans="1:9" ht="14.25">
      <c r="A25" s="129">
        <v>7</v>
      </c>
      <c r="B25" s="138" t="s">
        <v>28</v>
      </c>
      <c r="C25" s="42" t="s">
        <v>41</v>
      </c>
      <c r="D25" s="152" t="s">
        <v>22</v>
      </c>
      <c r="E25" s="130">
        <v>77</v>
      </c>
      <c r="F25" s="165">
        <v>19</v>
      </c>
      <c r="G25" s="131">
        <f t="shared" si="0"/>
        <v>1463</v>
      </c>
      <c r="I25" s="172"/>
    </row>
    <row r="26" spans="1:9" ht="15">
      <c r="A26" s="128"/>
      <c r="B26" s="139" t="s">
        <v>30</v>
      </c>
      <c r="C26" s="137"/>
      <c r="D26" s="151"/>
      <c r="E26" s="44"/>
      <c r="F26" s="164"/>
      <c r="G26" s="131"/>
      <c r="I26" s="176"/>
    </row>
    <row r="27" spans="1:9" ht="12.6" customHeight="1">
      <c r="A27" s="129">
        <v>8</v>
      </c>
      <c r="B27" s="138" t="s">
        <v>29</v>
      </c>
      <c r="C27" s="42" t="s">
        <v>42</v>
      </c>
      <c r="D27" s="152" t="s">
        <v>10</v>
      </c>
      <c r="E27" s="130">
        <v>4.8</v>
      </c>
      <c r="F27" s="165">
        <v>313</v>
      </c>
      <c r="G27" s="131">
        <f t="shared" si="0"/>
        <v>1502.3999999999999</v>
      </c>
      <c r="I27" s="172"/>
    </row>
    <row r="28" spans="1:9" ht="21.6" customHeight="1">
      <c r="A28" s="128"/>
      <c r="B28" s="139" t="s">
        <v>30</v>
      </c>
      <c r="C28" s="43" t="s">
        <v>52</v>
      </c>
      <c r="D28" s="151"/>
      <c r="E28" s="44"/>
      <c r="F28" s="164"/>
      <c r="G28" s="131"/>
      <c r="I28" s="177"/>
    </row>
    <row r="29" spans="1:9" ht="12.6" customHeight="1">
      <c r="A29" s="129">
        <v>9</v>
      </c>
      <c r="B29" s="138">
        <v>285391</v>
      </c>
      <c r="C29" s="42" t="s">
        <v>43</v>
      </c>
      <c r="D29" s="152" t="s">
        <v>64</v>
      </c>
      <c r="E29" s="130">
        <v>7</v>
      </c>
      <c r="F29" s="165">
        <v>4725</v>
      </c>
      <c r="G29" s="131">
        <f t="shared" si="0"/>
        <v>33075</v>
      </c>
      <c r="I29" s="172"/>
    </row>
    <row r="30" spans="1:9" ht="37.5" customHeight="1">
      <c r="A30" s="128"/>
      <c r="B30" s="139" t="s">
        <v>31</v>
      </c>
      <c r="C30" s="43" t="s">
        <v>53</v>
      </c>
      <c r="D30" s="151"/>
      <c r="E30" s="44"/>
      <c r="F30" s="164"/>
      <c r="G30" s="131"/>
      <c r="I30" s="178"/>
    </row>
    <row r="31" spans="1:9" ht="12.6" customHeight="1">
      <c r="A31" s="129">
        <v>10</v>
      </c>
      <c r="B31" s="140" t="s">
        <v>21</v>
      </c>
      <c r="C31" s="42" t="s">
        <v>44</v>
      </c>
      <c r="D31" s="152" t="s">
        <v>10</v>
      </c>
      <c r="E31" s="130">
        <v>4.8</v>
      </c>
      <c r="F31" s="165">
        <v>5874</v>
      </c>
      <c r="G31" s="131">
        <f t="shared" si="0"/>
        <v>28195.2</v>
      </c>
      <c r="I31" s="172"/>
    </row>
    <row r="32" spans="1:9" ht="10.15" customHeight="1">
      <c r="A32" s="128"/>
      <c r="B32" s="139" t="s">
        <v>30</v>
      </c>
      <c r="C32" s="43" t="s">
        <v>54</v>
      </c>
      <c r="D32" s="151"/>
      <c r="E32" s="44"/>
      <c r="F32" s="164"/>
      <c r="G32" s="131"/>
      <c r="I32" s="175"/>
    </row>
    <row r="33" spans="1:9" ht="12.6" customHeight="1">
      <c r="A33" s="129">
        <v>11</v>
      </c>
      <c r="B33" s="138">
        <v>58953478</v>
      </c>
      <c r="C33" s="42" t="s">
        <v>45</v>
      </c>
      <c r="D33" s="152" t="s">
        <v>22</v>
      </c>
      <c r="E33" s="130">
        <v>0.19</v>
      </c>
      <c r="F33" s="165">
        <v>41500</v>
      </c>
      <c r="G33" s="131">
        <f t="shared" si="0"/>
        <v>7885</v>
      </c>
      <c r="I33" s="172"/>
    </row>
    <row r="34" spans="1:9" ht="33.75" customHeight="1">
      <c r="A34" s="128"/>
      <c r="B34" s="139" t="s">
        <v>30</v>
      </c>
      <c r="C34" s="43" t="s">
        <v>55</v>
      </c>
      <c r="D34" s="151"/>
      <c r="E34" s="44"/>
      <c r="F34" s="164"/>
      <c r="G34" s="131"/>
      <c r="I34" s="176"/>
    </row>
    <row r="35" spans="1:9" ht="12.6" customHeight="1">
      <c r="A35" s="129">
        <v>15</v>
      </c>
      <c r="B35" s="138" t="s">
        <v>21</v>
      </c>
      <c r="C35" s="42" t="s">
        <v>46</v>
      </c>
      <c r="D35" s="152" t="s">
        <v>63</v>
      </c>
      <c r="E35" s="130">
        <v>48</v>
      </c>
      <c r="F35" s="165">
        <v>1645</v>
      </c>
      <c r="G35" s="131">
        <f t="shared" si="0"/>
        <v>78960</v>
      </c>
      <c r="I35" s="172"/>
    </row>
    <row r="36" spans="1:9" ht="22.15" customHeight="1">
      <c r="A36" s="128"/>
      <c r="B36" s="139" t="s">
        <v>30</v>
      </c>
      <c r="C36" s="43" t="s">
        <v>56</v>
      </c>
      <c r="D36" s="151"/>
      <c r="E36" s="44"/>
      <c r="F36" s="164"/>
      <c r="G36" s="131"/>
      <c r="I36" s="176"/>
    </row>
    <row r="37" spans="1:9" ht="12.6" customHeight="1">
      <c r="A37" s="129">
        <v>16</v>
      </c>
      <c r="B37" s="138" t="s">
        <v>21</v>
      </c>
      <c r="C37" s="42" t="s">
        <v>47</v>
      </c>
      <c r="D37" s="152" t="s">
        <v>64</v>
      </c>
      <c r="E37" s="130">
        <v>4</v>
      </c>
      <c r="F37" s="165">
        <v>1910</v>
      </c>
      <c r="G37" s="131">
        <f t="shared" si="0"/>
        <v>7640</v>
      </c>
      <c r="I37" s="172"/>
    </row>
    <row r="38" spans="1:9" ht="10.9" customHeight="1">
      <c r="A38" s="128"/>
      <c r="B38" s="139" t="s">
        <v>30</v>
      </c>
      <c r="C38" s="43" t="s">
        <v>57</v>
      </c>
      <c r="D38" s="151"/>
      <c r="E38" s="44"/>
      <c r="F38" s="164"/>
      <c r="G38" s="131"/>
      <c r="I38" s="178"/>
    </row>
    <row r="39" spans="1:9" ht="15.75" customHeight="1">
      <c r="A39" s="129">
        <v>17</v>
      </c>
      <c r="B39" s="138">
        <v>62663</v>
      </c>
      <c r="C39" s="42" t="s">
        <v>48</v>
      </c>
      <c r="D39" s="152" t="s">
        <v>63</v>
      </c>
      <c r="E39" s="130">
        <v>23</v>
      </c>
      <c r="F39" s="165">
        <v>315</v>
      </c>
      <c r="G39" s="131">
        <f t="shared" si="0"/>
        <v>7245</v>
      </c>
      <c r="I39" s="172"/>
    </row>
    <row r="40" spans="1:9" ht="23.45" customHeight="1">
      <c r="A40" s="128"/>
      <c r="B40" s="139" t="s">
        <v>30</v>
      </c>
      <c r="C40" s="43" t="s">
        <v>60</v>
      </c>
      <c r="D40" s="151"/>
      <c r="E40" s="44"/>
      <c r="F40" s="164"/>
      <c r="G40" s="131"/>
      <c r="I40" s="176"/>
    </row>
    <row r="41" spans="1:9" ht="11.45" customHeight="1">
      <c r="A41" s="129">
        <v>18</v>
      </c>
      <c r="B41" s="138" t="s">
        <v>21</v>
      </c>
      <c r="C41" s="42" t="s">
        <v>49</v>
      </c>
      <c r="D41" s="152" t="s">
        <v>63</v>
      </c>
      <c r="E41" s="130">
        <v>23</v>
      </c>
      <c r="F41" s="165">
        <v>1230</v>
      </c>
      <c r="G41" s="131">
        <f t="shared" si="0"/>
        <v>28290</v>
      </c>
      <c r="I41" s="172"/>
    </row>
    <row r="42" spans="1:9" ht="32.45" customHeight="1">
      <c r="A42" s="128"/>
      <c r="B42" s="139" t="s">
        <v>30</v>
      </c>
      <c r="C42" s="43" t="s">
        <v>58</v>
      </c>
      <c r="D42" s="151"/>
      <c r="E42" s="44"/>
      <c r="F42" s="166"/>
      <c r="G42" s="131"/>
      <c r="I42" s="176"/>
    </row>
    <row r="43" spans="1:9" ht="12.6" customHeight="1">
      <c r="A43" s="129">
        <v>19</v>
      </c>
      <c r="B43" s="138" t="s">
        <v>32</v>
      </c>
      <c r="C43" s="42" t="s">
        <v>50</v>
      </c>
      <c r="D43" s="152" t="s">
        <v>10</v>
      </c>
      <c r="E43" s="130">
        <v>10</v>
      </c>
      <c r="F43" s="167">
        <v>1144</v>
      </c>
      <c r="G43" s="131">
        <f t="shared" si="0"/>
        <v>11440</v>
      </c>
      <c r="I43" s="172"/>
    </row>
    <row r="44" spans="1:9" ht="12.6" customHeight="1">
      <c r="A44" s="49"/>
      <c r="B44" s="141" t="s">
        <v>33</v>
      </c>
      <c r="C44" s="43" t="s">
        <v>59</v>
      </c>
      <c r="D44" s="151"/>
      <c r="E44" s="44"/>
      <c r="F44" s="168"/>
      <c r="G44" s="48"/>
      <c r="I44" s="172"/>
    </row>
    <row r="45" spans="1:9" ht="12.6" customHeight="1">
      <c r="A45" s="129">
        <v>20</v>
      </c>
      <c r="B45" s="138" t="s">
        <v>21</v>
      </c>
      <c r="C45" s="42" t="s">
        <v>99</v>
      </c>
      <c r="D45" s="152"/>
      <c r="E45" s="130"/>
      <c r="F45" s="167"/>
      <c r="G45" s="131"/>
      <c r="I45" s="172"/>
    </row>
    <row r="46" spans="1:9" ht="33.75" customHeight="1">
      <c r="A46" s="46"/>
      <c r="B46" s="139" t="s">
        <v>30</v>
      </c>
      <c r="C46" s="142" t="s">
        <v>100</v>
      </c>
      <c r="D46" s="153" t="s">
        <v>61</v>
      </c>
      <c r="E46" s="47">
        <v>36</v>
      </c>
      <c r="F46" s="169">
        <v>1624</v>
      </c>
      <c r="G46" s="45">
        <f>E46*F46</f>
        <v>58464</v>
      </c>
      <c r="I46" s="179"/>
    </row>
    <row r="47" spans="1:9" ht="15" customHeight="1">
      <c r="A47" s="14"/>
      <c r="B47" s="15" t="s">
        <v>11</v>
      </c>
      <c r="C47" s="15"/>
      <c r="D47" s="16"/>
      <c r="E47" s="17"/>
      <c r="F47" s="212">
        <f>SUM(G13:G46)</f>
        <v>346407.70999999996</v>
      </c>
      <c r="G47" s="213"/>
      <c r="I47" s="170"/>
    </row>
    <row r="48" spans="1:9" ht="15" customHeight="1">
      <c r="A48" s="18"/>
      <c r="B48" s="19"/>
      <c r="C48" s="19"/>
      <c r="D48" s="20"/>
      <c r="E48" s="21"/>
      <c r="F48" s="22"/>
      <c r="G48" s="22"/>
      <c r="I48" s="170"/>
    </row>
    <row r="49" spans="1:9" ht="12.6" customHeight="1">
      <c r="A49" s="11" t="s">
        <v>12</v>
      </c>
      <c r="B49" s="12"/>
      <c r="C49" s="12"/>
      <c r="D49" s="12"/>
      <c r="E49" s="12"/>
      <c r="F49" s="12"/>
      <c r="G49" s="12"/>
      <c r="I49" s="170"/>
    </row>
    <row r="50" spans="1:9" ht="16.9" customHeight="1">
      <c r="A50" s="214" t="s">
        <v>13</v>
      </c>
      <c r="B50" s="215"/>
      <c r="C50" s="215"/>
      <c r="D50" s="215"/>
      <c r="E50" s="215"/>
      <c r="F50" s="215"/>
      <c r="G50" s="216"/>
      <c r="I50" s="170"/>
    </row>
    <row r="51" spans="1:9" s="5" customFormat="1" ht="15" customHeight="1">
      <c r="A51" s="18"/>
      <c r="B51" s="19"/>
      <c r="C51" s="19"/>
      <c r="D51" s="20"/>
      <c r="E51" s="21"/>
      <c r="F51" s="22"/>
      <c r="G51" s="22"/>
      <c r="I51" s="170"/>
    </row>
    <row r="52" spans="1:9" s="5" customFormat="1" ht="12.6" customHeight="1">
      <c r="A52" s="11" t="s">
        <v>14</v>
      </c>
      <c r="B52" s="12"/>
      <c r="C52" s="12"/>
      <c r="D52" s="12"/>
      <c r="E52" s="12"/>
      <c r="F52" s="12"/>
      <c r="G52" s="12"/>
      <c r="I52" s="170"/>
    </row>
    <row r="53" spans="1:9" s="5" customFormat="1" ht="23.45" customHeight="1">
      <c r="A53" s="217" t="s">
        <v>15</v>
      </c>
      <c r="B53" s="218"/>
      <c r="C53" s="218"/>
      <c r="D53" s="218"/>
      <c r="E53" s="218"/>
      <c r="F53" s="218"/>
      <c r="G53" s="219"/>
      <c r="I53" s="170"/>
    </row>
    <row r="54" spans="1:9" s="5" customFormat="1" ht="12.6" customHeight="1">
      <c r="A54" s="18"/>
      <c r="B54" s="19"/>
      <c r="C54" s="19"/>
      <c r="D54" s="20"/>
      <c r="E54" s="21"/>
      <c r="F54" s="22"/>
      <c r="G54" s="22"/>
      <c r="I54" s="170"/>
    </row>
    <row r="55" spans="1:9" s="5" customFormat="1" ht="12.6" customHeight="1">
      <c r="A55" s="11" t="s">
        <v>16</v>
      </c>
      <c r="B55" s="12"/>
      <c r="C55" s="12"/>
      <c r="D55" s="12"/>
      <c r="E55" s="12"/>
      <c r="F55" s="12"/>
      <c r="G55" s="12"/>
      <c r="I55" s="170"/>
    </row>
    <row r="56" spans="1:9" s="5" customFormat="1" ht="12.6" customHeight="1">
      <c r="A56" s="196"/>
      <c r="B56" s="197"/>
      <c r="C56" s="197"/>
      <c r="D56" s="197"/>
      <c r="E56" s="197"/>
      <c r="F56" s="197"/>
      <c r="G56" s="198"/>
      <c r="I56" s="170"/>
    </row>
    <row r="57" spans="1:9" s="5" customFormat="1" ht="39.95" customHeight="1">
      <c r="A57" s="23" t="s">
        <v>17</v>
      </c>
      <c r="B57" s="24"/>
      <c r="C57" s="25" t="s">
        <v>20</v>
      </c>
      <c r="D57" s="26"/>
      <c r="E57" s="26"/>
      <c r="F57" s="27"/>
      <c r="G57" s="28"/>
      <c r="I57" s="170"/>
    </row>
    <row r="58" spans="1:9" s="5" customFormat="1" ht="12.6" customHeight="1">
      <c r="A58" s="29"/>
      <c r="B58" s="24"/>
      <c r="C58" s="30"/>
      <c r="D58" s="199" t="s">
        <v>18</v>
      </c>
      <c r="E58" s="200"/>
      <c r="F58" s="200"/>
      <c r="G58" s="201"/>
      <c r="I58" s="170"/>
    </row>
    <row r="59" spans="1:9" s="5" customFormat="1" ht="39.95" customHeight="1">
      <c r="A59" s="23" t="s">
        <v>19</v>
      </c>
      <c r="B59" s="31"/>
      <c r="C59" s="25"/>
      <c r="D59" s="32"/>
      <c r="E59" s="33"/>
      <c r="F59" s="30"/>
      <c r="G59" s="28"/>
      <c r="I59" s="170"/>
    </row>
    <row r="60" spans="1:9" s="5" customFormat="1" ht="12.6" customHeight="1">
      <c r="A60" s="34"/>
      <c r="B60" s="35"/>
      <c r="C60" s="36"/>
      <c r="D60" s="202" t="s">
        <v>18</v>
      </c>
      <c r="E60" s="203"/>
      <c r="F60" s="203"/>
      <c r="G60" s="204"/>
      <c r="I60" s="170"/>
    </row>
    <row r="61" spans="1:9" s="5" customFormat="1" ht="15">
      <c r="A61" s="24"/>
      <c r="B61" s="30"/>
      <c r="C61" s="30"/>
      <c r="D61" s="30"/>
      <c r="E61" s="6"/>
      <c r="F61" s="30"/>
      <c r="G61" s="6"/>
      <c r="I61" s="170"/>
    </row>
    <row r="62" ht="15">
      <c r="I62" s="170"/>
    </row>
    <row r="63" ht="15">
      <c r="I63" s="170"/>
    </row>
    <row r="64" ht="15">
      <c r="I64" s="170"/>
    </row>
    <row r="65" ht="15">
      <c r="I65" s="170"/>
    </row>
    <row r="66" ht="15">
      <c r="I66" s="170"/>
    </row>
    <row r="67" ht="15">
      <c r="I67" s="170"/>
    </row>
    <row r="68" ht="15">
      <c r="I68" s="170"/>
    </row>
    <row r="69" ht="15">
      <c r="I69" s="170"/>
    </row>
    <row r="70" ht="15">
      <c r="I70" s="170"/>
    </row>
    <row r="71" ht="15">
      <c r="I71" s="170"/>
    </row>
    <row r="72" ht="15">
      <c r="I72" s="170"/>
    </row>
    <row r="73" ht="15">
      <c r="I73" s="170"/>
    </row>
    <row r="74" ht="15">
      <c r="I74" s="170"/>
    </row>
    <row r="75" ht="15">
      <c r="I75" s="170"/>
    </row>
    <row r="76" ht="15">
      <c r="I76" s="170"/>
    </row>
    <row r="77" ht="15">
      <c r="I77" s="170"/>
    </row>
    <row r="78" ht="15">
      <c r="I78" s="170"/>
    </row>
    <row r="79" ht="15">
      <c r="I79" s="170"/>
    </row>
    <row r="80" ht="15">
      <c r="I80" s="170"/>
    </row>
    <row r="81" ht="15">
      <c r="I81" s="170"/>
    </row>
    <row r="82" ht="15">
      <c r="I82" s="170"/>
    </row>
    <row r="83" ht="15">
      <c r="I83" s="170"/>
    </row>
    <row r="84" ht="15">
      <c r="I84" s="170"/>
    </row>
    <row r="85" ht="15">
      <c r="I85" s="170"/>
    </row>
    <row r="86" ht="15">
      <c r="I86" s="170"/>
    </row>
    <row r="87" ht="15">
      <c r="I87" s="170"/>
    </row>
    <row r="88" ht="15">
      <c r="I88" s="170"/>
    </row>
    <row r="89" ht="15">
      <c r="I89" s="170"/>
    </row>
    <row r="90" ht="15">
      <c r="I90" s="170"/>
    </row>
    <row r="91" ht="15">
      <c r="I91" s="170"/>
    </row>
    <row r="92" ht="15">
      <c r="I92" s="170"/>
    </row>
    <row r="93" ht="15">
      <c r="I93" s="170"/>
    </row>
    <row r="94" ht="15">
      <c r="I94" s="170"/>
    </row>
    <row r="95" ht="15">
      <c r="I95" s="170"/>
    </row>
    <row r="96" ht="15">
      <c r="I96" s="170"/>
    </row>
    <row r="97" ht="15">
      <c r="I97" s="170"/>
    </row>
    <row r="98" ht="15">
      <c r="I98" s="170"/>
    </row>
    <row r="99" ht="15">
      <c r="I99" s="170"/>
    </row>
    <row r="100" ht="15">
      <c r="I100" s="170"/>
    </row>
    <row r="101" ht="15">
      <c r="I101" s="170"/>
    </row>
    <row r="102" ht="15">
      <c r="I102" s="170"/>
    </row>
    <row r="103" ht="15">
      <c r="I103" s="170"/>
    </row>
    <row r="104" ht="15">
      <c r="I104" s="170"/>
    </row>
    <row r="105" ht="15">
      <c r="I105" s="170"/>
    </row>
    <row r="106" ht="15">
      <c r="I106" s="170"/>
    </row>
    <row r="107" ht="15">
      <c r="I107" s="170"/>
    </row>
    <row r="108" ht="15">
      <c r="I108" s="170"/>
    </row>
    <row r="109" ht="15">
      <c r="I109" s="170"/>
    </row>
    <row r="110" ht="15">
      <c r="I110" s="170"/>
    </row>
    <row r="111" ht="15">
      <c r="I111" s="170"/>
    </row>
    <row r="112" ht="15">
      <c r="I112" s="170"/>
    </row>
    <row r="113" ht="15">
      <c r="I113" s="170"/>
    </row>
    <row r="114" ht="15">
      <c r="I114" s="170"/>
    </row>
    <row r="115" ht="15">
      <c r="I115" s="170"/>
    </row>
    <row r="116" ht="15">
      <c r="I116" s="170"/>
    </row>
    <row r="117" ht="15">
      <c r="I117" s="170"/>
    </row>
    <row r="118" ht="15">
      <c r="I118" s="170"/>
    </row>
    <row r="119" ht="15">
      <c r="I119" s="170"/>
    </row>
    <row r="120" ht="15">
      <c r="I120" s="170"/>
    </row>
    <row r="121" ht="15">
      <c r="I121" s="170"/>
    </row>
    <row r="122" ht="15">
      <c r="I122" s="170"/>
    </row>
    <row r="123" ht="15">
      <c r="I123" s="170"/>
    </row>
  </sheetData>
  <mergeCells count="9">
    <mergeCell ref="A56:G56"/>
    <mergeCell ref="D58:G58"/>
    <mergeCell ref="D60:G60"/>
    <mergeCell ref="A3:G3"/>
    <mergeCell ref="A6:G6"/>
    <mergeCell ref="A9:G9"/>
    <mergeCell ref="F47:G47"/>
    <mergeCell ref="A50:G50"/>
    <mergeCell ref="A53:G53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88" r:id="rId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TAS_rozpočtář</dc:creator>
  <cp:keywords/>
  <dc:description/>
  <cp:lastModifiedBy>Milena Kožušková</cp:lastModifiedBy>
  <dcterms:created xsi:type="dcterms:W3CDTF">2021-09-23T11:58:38Z</dcterms:created>
  <dcterms:modified xsi:type="dcterms:W3CDTF">2021-11-10T09:10:39Z</dcterms:modified>
  <cp:category/>
  <cp:version/>
  <cp:contentType/>
  <cp:contentStatus/>
</cp:coreProperties>
</file>