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65431" yWindow="65431" windowWidth="24240" windowHeight="13740" activeTab="0"/>
  </bookViews>
  <sheets>
    <sheet name="ZL - HLAVNÍ STRANA" sheetId="16" r:id="rId1"/>
    <sheet name="R01" sheetId="11" r:id="rId2"/>
    <sheet name="R02" sheetId="12" r:id="rId3"/>
    <sheet name="R03" sheetId="6" r:id="rId4"/>
    <sheet name="R04" sheetId="7" r:id="rId5"/>
    <sheet name="R05" sheetId="9" r:id="rId6"/>
    <sheet name="R06" sheetId="17" r:id="rId7"/>
    <sheet name="R07" sheetId="18" r:id="rId8"/>
  </sheets>
  <externalReferences>
    <externalReference r:id="rId11"/>
    <externalReference r:id="rId12"/>
  </externalReferences>
  <definedNames>
    <definedName name="cisloobjektu">'[1]Krycí list'!$A$4</definedName>
    <definedName name="cislostavby">'[1]Krycí list'!$A$6</definedName>
    <definedName name="nazevobjektu">'[1]Krycí list'!$C$4</definedName>
    <definedName name="nazevstavby">'[1]Krycí list'!$C$6</definedName>
    <definedName name="_xlnm.Print_Area" localSheetId="1">'R01'!$A$1:$G$33</definedName>
    <definedName name="_xlnm.Print_Area" localSheetId="2">'R02'!$A$1:$G$30</definedName>
    <definedName name="_xlnm.Print_Area" localSheetId="3">'R03'!$A$1:$G$34</definedName>
    <definedName name="_xlnm.Print_Area" localSheetId="4">'R04'!$A$1:$G$37</definedName>
    <definedName name="_xlnm.Print_Area" localSheetId="5">'R05'!$A$1:$G$35</definedName>
  </definedNames>
  <calcPr calcId="145621"/>
</workbook>
</file>

<file path=xl/sharedStrings.xml><?xml version="1.0" encoding="utf-8"?>
<sst xmlns="http://schemas.openxmlformats.org/spreadsheetml/2006/main" count="474" uniqueCount="229">
  <si>
    <t>Přílohy</t>
  </si>
  <si>
    <t>Název změnového rozpočtu</t>
  </si>
  <si>
    <t>Popis změny</t>
  </si>
  <si>
    <t>Položky změnového rozpočtu:</t>
  </si>
  <si>
    <t>Č. pol.</t>
  </si>
  <si>
    <t>Kód</t>
  </si>
  <si>
    <t>Název položky:</t>
  </si>
  <si>
    <t>M.J.</t>
  </si>
  <si>
    <t>Množství</t>
  </si>
  <si>
    <t>Cena celkem</t>
  </si>
  <si>
    <t>Fotodokumentace</t>
  </si>
  <si>
    <t xml:space="preserve"> </t>
  </si>
  <si>
    <t>- bez příloh -</t>
  </si>
  <si>
    <t>Potvrzení</t>
  </si>
  <si>
    <t>Předložil za zhotovitele:</t>
  </si>
  <si>
    <t>(razítko a podpis)</t>
  </si>
  <si>
    <t>Schválil za objednatele:</t>
  </si>
  <si>
    <r>
      <t>Celková cena (připočet</t>
    </r>
    <r>
      <rPr>
        <b/>
        <sz val="10"/>
        <color rgb="FFFF0000"/>
        <rFont val="Arial"/>
        <family val="2"/>
      </rPr>
      <t>/odečet)</t>
    </r>
  </si>
  <si>
    <t>Mgr. Stanislav Malant</t>
  </si>
  <si>
    <t>Cena URS (- 20%) / rozpočet SoD</t>
  </si>
  <si>
    <t>Mgr. Pavel Bártek</t>
  </si>
  <si>
    <t>Potrubí z PP propojení potrubí DN 110</t>
  </si>
  <si>
    <t>721171915</t>
  </si>
  <si>
    <t>ks</t>
  </si>
  <si>
    <t>721174025</t>
  </si>
  <si>
    <t>230050003</t>
  </si>
  <si>
    <t>767995101</t>
  </si>
  <si>
    <t>ZOSZZZZZZ001</t>
  </si>
  <si>
    <t>721290111</t>
  </si>
  <si>
    <t>998721203</t>
  </si>
  <si>
    <t>Potrubí kanalizační z PP odpadní DN 110</t>
  </si>
  <si>
    <t>Montáž uložení přišroubováním DN přes 50 do 150 mm</t>
  </si>
  <si>
    <t>Montáž atypických zámečnických konstrukcí hmotnosti do 5 kg</t>
  </si>
  <si>
    <t>Doplňkové konstrukce pro potrubí pozinkované</t>
  </si>
  <si>
    <t>Zkouška těsnosti potrubí kanalizace vodou DN do 125</t>
  </si>
  <si>
    <t>Přesun hmot procentní pro vnitřní kanalizace v objektech v přes 12 do 24 m</t>
  </si>
  <si>
    <t>m</t>
  </si>
  <si>
    <t>kg</t>
  </si>
  <si>
    <t>%</t>
  </si>
  <si>
    <t>Vyzděním nové nosné stěny ve 3NP se přerušila předchozí trasa kanalizačního odvětrání vyvedeného nad úroveň 5.NP. Nové kanalizační odvětrání bylo navedeno podél nosné stěny ve 3. NP do stávající trasy.</t>
  </si>
  <si>
    <t>61999101R</t>
  </si>
  <si>
    <t>m2</t>
  </si>
  <si>
    <t>2.</t>
  </si>
  <si>
    <t>Oprava kanalizačního potrubí</t>
  </si>
  <si>
    <t>Doplnění kanalizačního odvětrání</t>
  </si>
  <si>
    <t>721140916</t>
  </si>
  <si>
    <t>721170975</t>
  </si>
  <si>
    <t>721171916</t>
  </si>
  <si>
    <t>721174026</t>
  </si>
  <si>
    <t>HZS2211</t>
  </si>
  <si>
    <t>HZS2212</t>
  </si>
  <si>
    <t>081103000</t>
  </si>
  <si>
    <t>Potrubí litinové propojení potrubí DN 125</t>
  </si>
  <si>
    <t>Potrubí z PVC krácení trub DN 125</t>
  </si>
  <si>
    <t>Potrubí z PP propojení potrubí DN 125</t>
  </si>
  <si>
    <t>Potrubí kanalizační z PP odpadní DN 125</t>
  </si>
  <si>
    <t>Hodinová zúčtovací sazba instalatér</t>
  </si>
  <si>
    <t>Hodinová zúčtovací sazba instalatér odborný</t>
  </si>
  <si>
    <t>Denní doprava pracovníků na pracoviště</t>
  </si>
  <si>
    <t>hod</t>
  </si>
  <si>
    <t>km</t>
  </si>
  <si>
    <t>783601345</t>
  </si>
  <si>
    <t>783601441</t>
  </si>
  <si>
    <t>783601713</t>
  </si>
  <si>
    <t>783617141</t>
  </si>
  <si>
    <t>783617601</t>
  </si>
  <si>
    <t>081002000</t>
  </si>
  <si>
    <t>Odmaštění litinových otopných těles odmašťovačem vodou ředitelným před provedením nátěru</t>
  </si>
  <si>
    <t>Ometením litinových otopných těles před provedením nátěru</t>
  </si>
  <si>
    <t>Odmaštění vodou ředitelným odmašťovačem potrubí DN do 50 mm</t>
  </si>
  <si>
    <t>Krycí jednonásobný syntetický nátěr potrubí DN do 50 mm</t>
  </si>
  <si>
    <t>Doprava zaměstnanců</t>
  </si>
  <si>
    <t>Zakrytí vnitřních ploch před znečištěním včetně pozdějšího odkrytí konstrukcí a prvků obalením fólií a přelepením páskou</t>
  </si>
  <si>
    <t xml:space="preserve">Nátěr topných těles a potrubí </t>
  </si>
  <si>
    <t>R.767.01</t>
  </si>
  <si>
    <t>Příprava podkladů (broušení) uvedení podkladu do roviny pro montáž obkladu</t>
  </si>
  <si>
    <t>soubor</t>
  </si>
  <si>
    <t>R.767.02</t>
  </si>
  <si>
    <t>R.767.03</t>
  </si>
  <si>
    <t>998767202R00</t>
  </si>
  <si>
    <t xml:space="preserve">Přesun hmot pro zámečnické konstr., výšky do 12 m </t>
  </si>
  <si>
    <t>Protipožární zakrytí uhlíkových lamel</t>
  </si>
  <si>
    <t>Vypracování průvodní dokumentace, dok.skutečného provedení , osvědčení o aplikaci požárně bezpečnostního zařízení</t>
  </si>
  <si>
    <t>943211111</t>
  </si>
  <si>
    <t>Montáž lešení prostorového rámového lehkého pracovního s podlahami s provozním zatížením tř. 3 do 200 kg/m2, výšky do 10 m</t>
  </si>
  <si>
    <t>m3</t>
  </si>
  <si>
    <t>Zařízení staveniště</t>
  </si>
  <si>
    <t>kpl</t>
  </si>
  <si>
    <t>Celková cena (připočet)</t>
  </si>
  <si>
    <t>stavba: "Beskydské divadlo - zesílení stropních desek ve východní části přístavby, vč. souvisejících stavebních úprav"</t>
  </si>
  <si>
    <t>1.</t>
  </si>
  <si>
    <t>Montáž izolace tepelné potrubí potrubními pouzdry s Al folií staženými Al páskou 1 x D přes 100 do 150mm</t>
  </si>
  <si>
    <t>713463213</t>
  </si>
  <si>
    <t>Izolace potrubní pouzdro 133/30 mm s AL fólií, délka 1,0 m</t>
  </si>
  <si>
    <t>146288</t>
  </si>
  <si>
    <t>R01</t>
  </si>
  <si>
    <t>R02</t>
  </si>
  <si>
    <t>R03</t>
  </si>
  <si>
    <t>R04</t>
  </si>
  <si>
    <t>R05</t>
  </si>
  <si>
    <t xml:space="preserve">Tímto změnovým listem je dokladovaná dílčí změna realizované stavby, která svojí povahou a rozsahem je v souladu s 23 §, odst 7. Zák. o VZ, 137/2006 Sb v platném znění.
Změnový list je vyhotoven ve 2 originálních výtiscích. Jeden výtisk založen u zhotovitele, jeden výtisk u investora. Kopie založena u TDI. </t>
  </si>
  <si>
    <t>Za objednatele (razítko, podpis)</t>
  </si>
  <si>
    <t>Za zhotovitele (razítko, podpis)</t>
  </si>
  <si>
    <t>Potvrzení provedení změny</t>
  </si>
  <si>
    <t>Vyjádření projektanta / AD</t>
  </si>
  <si>
    <r>
      <t>bez vlivu na smluvní harmonogram a termíny plnění:</t>
    </r>
    <r>
      <rPr>
        <sz val="8"/>
        <color theme="1"/>
        <rFont val="Arial"/>
        <family val="2"/>
      </rPr>
      <t xml:space="preserve"> </t>
    </r>
  </si>
  <si>
    <t>zkrácení lhůty výstavby (-):</t>
  </si>
  <si>
    <t>Změna harmonogramu realizace díla</t>
  </si>
  <si>
    <t>Aktuální cena díla (stavební práce)</t>
  </si>
  <si>
    <t>DS01</t>
  </si>
  <si>
    <t>SOD</t>
  </si>
  <si>
    <t>Cena celkem s DPH</t>
  </si>
  <si>
    <t>DPH 21%</t>
  </si>
  <si>
    <t>Celkem bez DPH</t>
  </si>
  <si>
    <t xml:space="preserve">Název </t>
  </si>
  <si>
    <t>Číslo</t>
  </si>
  <si>
    <t>Změna ceny díla</t>
  </si>
  <si>
    <r>
      <t>Celková cena změny (odetečet/připočet</t>
    </r>
    <r>
      <rPr>
        <sz val="8"/>
        <color theme="1"/>
        <rFont val="Arial"/>
        <family val="2"/>
      </rPr>
      <t>)</t>
    </r>
  </si>
  <si>
    <t>Název oddílu změnového rozpočtu</t>
  </si>
  <si>
    <t>Oddíly změnových rozpočtů</t>
  </si>
  <si>
    <t>Cena díla (bez DPH):</t>
  </si>
  <si>
    <t>SoD č.</t>
  </si>
  <si>
    <t>ELSPET s.r.o.</t>
  </si>
  <si>
    <t>Zhotovitel</t>
  </si>
  <si>
    <t>Beskydské divadlo Nový Jičín. přísp. organizace</t>
  </si>
  <si>
    <t>Objednatel</t>
  </si>
  <si>
    <t>Identifikační údaje</t>
  </si>
  <si>
    <t>TZL3</t>
  </si>
  <si>
    <t>TZL4</t>
  </si>
  <si>
    <t xml:space="preserve">prodloužení lhůty výstavby (+): </t>
  </si>
  <si>
    <r>
      <rPr>
        <sz val="10"/>
        <rFont val="Arial"/>
        <family val="2"/>
      </rPr>
      <t>stavba:</t>
    </r>
    <r>
      <rPr>
        <b/>
        <sz val="12"/>
        <rFont val="Arial"/>
        <family val="2"/>
      </rPr>
      <t xml:space="preserve"> "Beskydské divadlo - zesílení stropních desek ve východní části přístavby, vč. souvisejících stavebních úprav"
Změnový list č. 4</t>
    </r>
  </si>
  <si>
    <t>Sádrovláknité protipožární podhledy</t>
  </si>
  <si>
    <t>DS02</t>
  </si>
  <si>
    <t xml:space="preserve">Po odborné prohlídce a zkoušce těsnoti kanalizačního potrubí ve 4. NP se zjistil nevyhovující stav těsnění. Potrubí bylo v minulosti neodborně propojeno odlišnými materiály (litina + PVC). Do budoucna by stávající provedení potrubí mohlo způsobovat problémy s vlhkostí v oblastech SDK podhledů a příček. Na KD byla projednána a schválena demontáž potrubí a výměna litinových kolen za PP systém HT. Napojení v dolní části bude navedeno do stávajícího kanalizačního potrubí a v horní části do stávajícího litinového pomocí PP potrubí s převlečnou gumou, aby byla zajištěna těsnost potrubí. Demontáž litinového kusu potrubí procházejícího stropem nad 4. NP není možná, z důvodu již zhotoveného střešního pláště, u kterého by mohlo dojít k poškození vlivem demontáže. Izolace bude provedena tepelnou izolací s Al folií stažená Al páskou. </t>
  </si>
  <si>
    <r>
      <t xml:space="preserve">Nátěr </t>
    </r>
    <r>
      <rPr>
        <b/>
        <sz val="12"/>
        <rFont val="Arial"/>
        <family val="2"/>
      </rPr>
      <t xml:space="preserve">topných těles a potrubí </t>
    </r>
  </si>
  <si>
    <t>Krycí jednonásobný syntetický nátěr / nástřik litinových otopných těles</t>
  </si>
  <si>
    <t>Protipožární obklad z desek  PROMATECT®-H</t>
  </si>
  <si>
    <t>t</t>
  </si>
  <si>
    <t xml:space="preserve">Poplatek za skládku </t>
  </si>
  <si>
    <t>979990162R00</t>
  </si>
  <si>
    <t xml:space="preserve">Příplatek k vnitrost. dopravě suti </t>
  </si>
  <si>
    <t>979082121R00</t>
  </si>
  <si>
    <t xml:space="preserve">Vnitrostaveništní doprava suti </t>
  </si>
  <si>
    <t>979082111R00</t>
  </si>
  <si>
    <t xml:space="preserve">Příplatek k odvozu za každý další 1 km </t>
  </si>
  <si>
    <t>979081121R00</t>
  </si>
  <si>
    <t xml:space="preserve">Odvoz suti a vybour. hmot na skládku do 1 km </t>
  </si>
  <si>
    <t>979081111R00</t>
  </si>
  <si>
    <t xml:space="preserve">Přípl.k svislé dopr.suti za každé další NP nošením </t>
  </si>
  <si>
    <t>979011219R00</t>
  </si>
  <si>
    <t xml:space="preserve">Svislá doprava suti a vybour. hmot za 2.NP nošením </t>
  </si>
  <si>
    <t>979011211R00</t>
  </si>
  <si>
    <t xml:space="preserve">Odstranění násypu tl. do 10 cm, plocha do 2 m2 </t>
  </si>
  <si>
    <t>965082922R00</t>
  </si>
  <si>
    <t>Přesun hmot pro budovy občanské výstavby, bydlení, výrobu a služby s omezením mechanizace vodorovná dopravní vzdálenost do 100 m pro budovy s jakoukoliv nosnou konstrukcí výšky přes 12 do 24 m</t>
  </si>
  <si>
    <t>998017003</t>
  </si>
  <si>
    <t>22 radiátorů - 4ks :22*4</t>
  </si>
  <si>
    <t xml:space="preserve">Chemické kotvy do betonu, hl. 110 mm, M 12, ampule </t>
  </si>
  <si>
    <t>953981103R00</t>
  </si>
  <si>
    <t xml:space="preserve">Osazování konzol nebo kotev pro madla apod. </t>
  </si>
  <si>
    <t>953941211R00</t>
  </si>
  <si>
    <t>R</t>
  </si>
  <si>
    <t>Přesun hmot procentní pro otopná tělesa v objektech v přes 12 do 24 m</t>
  </si>
  <si>
    <t>Konzole stojánková svařovaná na míru vč. nátěru</t>
  </si>
  <si>
    <t>Montáž konzole stojánkové</t>
  </si>
  <si>
    <t>Přemístění demontovaného otopného tělesa vodorovně 100 m v objektech výšky přes 12 do 24 m</t>
  </si>
  <si>
    <t>Oprava a zajištění stability topných těles</t>
  </si>
  <si>
    <t>R06</t>
  </si>
  <si>
    <t>342267112RT1</t>
  </si>
  <si>
    <t>Obklad šachet sádrokartonem třístranný do 0,5/0,5 m desky standard tl. 12,5 mm</t>
  </si>
  <si>
    <t>612421637R00</t>
  </si>
  <si>
    <t xml:space="preserve">Omítka vnitřní zdiva, MVC, štuková </t>
  </si>
  <si>
    <t>Omítka vápenná vnitřního ostění - štuková s použitím suché maltové směsi</t>
  </si>
  <si>
    <t>612425931RT2</t>
  </si>
  <si>
    <t>941955003R00</t>
  </si>
  <si>
    <t xml:space="preserve">Lešení lehké pomocné, výška podlahy do 2,5 m </t>
  </si>
  <si>
    <t xml:space="preserve">Přesun hmot pro budovy občanské výstavby, bydlení, výrobu a služby s omezením mechanizace vodorovná </t>
  </si>
  <si>
    <t xml:space="preserve">Penetrace podkladu </t>
  </si>
  <si>
    <t>784191101R00</t>
  </si>
  <si>
    <t>Malby z malířských směsí otěruvzdorných za mokra dvojnásobné, bílé za mokra otěruvzdorné</t>
  </si>
  <si>
    <t>784195412R00</t>
  </si>
  <si>
    <t>Odvoz suti a vybour. hmot na skládku do 1 km</t>
  </si>
  <si>
    <t>971033441R00</t>
  </si>
  <si>
    <t xml:space="preserve">Zapravení otv. zeď cihel. pl.0,25 m2, tl.30cm, MVC </t>
  </si>
  <si>
    <t>obklad stupaček, na výšku 3NP a 4NP; 6,22 * 3</t>
  </si>
  <si>
    <t>kpl.</t>
  </si>
  <si>
    <t>na SDK předstěnu:28,5; na SDK kastlíky (0,50 + 0,50 + 0,50)*18,66; na zdivo: 29,4 + 0,948</t>
  </si>
  <si>
    <t>Otlučení vápenných nebo vápenocementových omítek vnitřních ploch stropů, v rozsahu přes 50 do 100 %</t>
  </si>
  <si>
    <t>R07</t>
  </si>
  <si>
    <t>0,47 * 144 * 2 = 135,36m2</t>
  </si>
  <si>
    <t>Dle požadavků investora se zhotoví kompletní nátěr / nástřik topných těles a potrubí včetně očištění a zakrytí přilehlých vnitřních ploch a oken. Dle zhotovitele části ZTI je uvažovaná plocha jednoho článku 0,47m2. Celkový počet článků v obou podlažích je 144 článků a je uvažován dvounásobný nátěr. Oprášení je uvažováno také dvounásobně - jedno hrubé, druhé "čisté". Odmaštění je ve stejné ploše vzhledem k nedostupnosti mezižeberního prostoru.</t>
  </si>
  <si>
    <t>Předstěna z SDK a omítky nosné stěny včetně zakrytí stupaček</t>
  </si>
  <si>
    <t xml:space="preserve">Nátěr syntetický kovových konstrukcí základní </t>
  </si>
  <si>
    <t xml:space="preserve">Nátěr syntetický kovových konstrukcí dvojnásobný </t>
  </si>
  <si>
    <t>783222100R00</t>
  </si>
  <si>
    <t>783226100R00</t>
  </si>
  <si>
    <t>3,50 * 1,68 - omítka podesta - 2 poschodí</t>
  </si>
  <si>
    <t xml:space="preserve">342261212RS3 </t>
  </si>
  <si>
    <t>Předstěna SDK na ocelovou konstrukci desky standard impreg. tl. 12,5 mm, Orsil tl.10 cm - 2 vrstvy</t>
  </si>
  <si>
    <t>ANO - Dle SoD - 7.5.2022</t>
  </si>
  <si>
    <t>R - (KNAUF)</t>
  </si>
  <si>
    <t>3.</t>
  </si>
  <si>
    <t>4.</t>
  </si>
  <si>
    <t>Závěs - přímý</t>
  </si>
  <si>
    <t>Třmen noniusový CD</t>
  </si>
  <si>
    <t>Cena KNAUF / rozpočet SoD</t>
  </si>
  <si>
    <t>2 ks/m2, 531 m2 x 2 ks =1062 ks</t>
  </si>
  <si>
    <t>Deska KNAUF FIREBOARD 20 (2x)</t>
  </si>
  <si>
    <t>Deska Knauf RED PIANO 15 (3x)</t>
  </si>
  <si>
    <r>
      <rPr>
        <i/>
        <u val="single"/>
        <sz val="10"/>
        <rFont val="Arial"/>
        <family val="2"/>
      </rPr>
      <t>Na žádost INV byl připraven změnový list řešící následující body:</t>
    </r>
    <r>
      <rPr>
        <i/>
        <sz val="10"/>
        <rFont val="Arial"/>
        <family val="2"/>
      </rPr>
      <t xml:space="preserve">
1</t>
    </r>
    <r>
      <rPr>
        <b/>
        <i/>
        <sz val="10"/>
        <rFont val="Arial"/>
        <family val="2"/>
      </rPr>
      <t>)</t>
    </r>
    <r>
      <rPr>
        <i/>
        <sz val="10"/>
        <rFont val="Arial"/>
        <family val="2"/>
      </rPr>
      <t xml:space="preserve"> </t>
    </r>
    <r>
      <rPr>
        <b/>
        <i/>
        <u val="single"/>
        <sz val="10"/>
        <rFont val="Arial"/>
        <family val="2"/>
      </rPr>
      <t>SDK podhled ve 2.NP</t>
    </r>
    <r>
      <rPr>
        <i/>
        <sz val="10"/>
        <rFont val="Arial"/>
        <family val="2"/>
      </rPr>
      <t xml:space="preserve"> – Z původního požadavku na zatížení do 0,30 kN/m2 a prvotně navrženého podhledu 3x15 mm Red Piano, pro protipožární odolnost 90 minut k ochraně předpínacích lan dle PD Bestex spol s r.o., který nesplňuje maximální požadované zatížení, byla navržena nová skladba podhledu. Nová skladba podhledu je 2x20 mm Sádrovláknitá deska Fireboard, která má zatížení 37 kg/m2. Nově navržené řešení skladby Sádrovláknitého podhledu bylo schváleno (18. 1. 2022 - e-mailovou korespondencí) a panem Ing . Pavlem Krůpou zastupujícím Bestex spol. s r.o..
</t>
    </r>
    <r>
      <rPr>
        <i/>
        <sz val="10"/>
        <color rgb="FFFF0000"/>
        <rFont val="Arial"/>
        <family val="2"/>
      </rPr>
      <t xml:space="preserve">   </t>
    </r>
    <r>
      <rPr>
        <i/>
        <sz val="10"/>
        <rFont val="Arial"/>
        <family val="2"/>
      </rPr>
      <t xml:space="preserve"> 
2</t>
    </r>
    <r>
      <rPr>
        <b/>
        <i/>
        <u val="single"/>
        <sz val="10"/>
        <rFont val="Arial"/>
        <family val="2"/>
      </rPr>
      <t>) Noniusový třmen</t>
    </r>
    <r>
      <rPr>
        <sz val="10"/>
        <rFont val="Arial"/>
        <family val="2"/>
      </rPr>
      <t xml:space="preserve"> - na základě předpokládajícího průhybu stropu (10 mm, dle Bestex spol. s r.o.) nad jednotlivými podlažími 2.NP, 3.NP a 4.NP, je nutno použít "noniusový třmen" na zavěšení SDK podhledů. Je to hlavně z důvodu vyskočení a deformace standartních závěsu, ale také složitějšího řešení postupu prací. PD uvadí začít montáží SDK podhledů a na to bude navazovat montáž SDK příček. Třmeny Nonius nově navrhuje i AD po konzultaci se zástupcem KNAUF Ing. Janouškem.</t>
    </r>
  </si>
  <si>
    <t xml:space="preserve"> Příloha č.1 - Ceník KNAUF</t>
  </si>
  <si>
    <t xml:space="preserve">V2020-xxx/BD </t>
  </si>
  <si>
    <t>Datum:………………………………</t>
  </si>
  <si>
    <t>Po ověření vlastností vysokopevnostního epoxidového lepidla MasterBrace ADH 4000, kterým jsou uhlíkové lamely přilepeny ke spodnímu líci ŽB stropní desky ve 3.NP a 4.NP dle PD Bestex spol. s r.o..                                                                         Zástupcem společnosti KNAUF byla v dodatku č. 2 PD, včetně Dodatku PBŘ, navržena protipožární ochrana uhlíkových lamel, které byly navrženy ve 3.NP a 4.NP v PD Bestex spol s r.o.  z října 2018.                                                                   Epoxidové lepidlo má teplotu sklovatění 67°C a při požáru může teplota nad protipožárním podhledem dosahovat až 180°C. Změnový list obsahuje přípravu podkladu pro následné zhotovení protipožárního obkladu PROMATECT®-H v tloušťce 40mm a dále vypracování průvodní dokumentace, dokumentace skutečného provedení a osvědčení o aplikaci požárně bezpečnostního zařízení. Ke každému páru uhlíkových lamel, je potřeba zhotovit protipožárně zabezpečený otvor pro revizní prohlídky stavu protipožárního zabezpečení obkladem.</t>
  </si>
  <si>
    <t>Vepsán text - odůvodnění položek 17 až 19</t>
  </si>
  <si>
    <t>Odůvodnění je zde</t>
  </si>
  <si>
    <t xml:space="preserve">SDK kastl má z každé strany 0,5m  </t>
  </si>
  <si>
    <t xml:space="preserve">Strany jsou 3 </t>
  </si>
  <si>
    <t>18,66*1,5=</t>
  </si>
  <si>
    <t>(vzorec) -&gt;</t>
  </si>
  <si>
    <t>Za TDS (razítko, podpis)</t>
  </si>
  <si>
    <t>Vyjádření TDS:</t>
  </si>
  <si>
    <t>Za projektanta: (razítko, podpis)</t>
  </si>
  <si>
    <t>Benepro a.s.</t>
  </si>
  <si>
    <t>ETMING s.r.o.</t>
  </si>
  <si>
    <r>
      <t xml:space="preserve">Po vyzdění nové nosné stěny ve 3. NP vzniká potřeba dodatečných stavebních úprav na tomto patře, jelikož Dodatek č.2 k SoD řeší pouze statickou část.                                                                                                                                              </t>
    </r>
    <r>
      <rPr>
        <b/>
        <i/>
        <u val="single"/>
        <sz val="10"/>
        <rFont val="Arial"/>
        <family val="2"/>
      </rPr>
      <t>Položka č.1:</t>
    </r>
    <r>
      <rPr>
        <i/>
        <sz val="10"/>
        <rFont val="Arial"/>
        <family val="2"/>
      </rPr>
      <t xml:space="preserve">Jedná se o opláštění nové nosné stěny SDK předstěnou ze strany od severozápadní střechy z důvodu vedení elektroinstalace silnoproudů a slaboproudů. Při tomto řešení se zabraňuje nežádoucí sekání do zděné konstrukce.                                                                                  </t>
    </r>
    <r>
      <rPr>
        <b/>
        <i/>
        <u val="single"/>
        <sz val="10"/>
        <rFont val="Arial"/>
        <family val="2"/>
      </rPr>
      <t xml:space="preserve">Položka č.2: </t>
    </r>
    <r>
      <rPr>
        <i/>
        <sz val="10"/>
        <rFont val="Arial"/>
        <family val="2"/>
      </rPr>
      <t xml:space="preserve">Opláštění stupaček kanalizačního potrubí, kanalizačního odvětrání a vodovodního potrubí. Dle Dodatku PD č.2 je navrženo nové řešení, kvůli předělu novou nosnou stěnou v nové dispozici 3.NP.                                                              </t>
    </r>
    <r>
      <rPr>
        <b/>
        <i/>
        <u val="single"/>
        <sz val="10"/>
        <rFont val="Arial"/>
        <family val="2"/>
      </rPr>
      <t xml:space="preserve">Položky č.3 až č.9: </t>
    </r>
    <r>
      <rPr>
        <i/>
        <sz val="10"/>
        <rFont val="Arial"/>
        <family val="2"/>
      </rPr>
      <t xml:space="preserve">Dodatečné stavební nové nosné stěny. Jedná se o zapravení otvorů v místě procházejících lan, penetraci podkladu, omítnutí a konečné malby na nové nosné zdi ze strany chodby 3.NP.                                                                         </t>
    </r>
    <r>
      <rPr>
        <b/>
        <i/>
        <u val="single"/>
        <sz val="10"/>
        <color theme="4"/>
        <rFont val="Arial"/>
        <family val="2"/>
      </rPr>
      <t xml:space="preserve">Položky č.17 až č.19: </t>
    </r>
    <r>
      <rPr>
        <i/>
        <sz val="10"/>
        <color theme="4"/>
        <rFont val="Arial"/>
        <family val="2"/>
      </rPr>
      <t xml:space="preserve">Osekání omítky ze spodní části podest ve 3.NP a 4.NP kvůli nebezpečí odtržení zbylé vrstvy z železné konstrukce podesty, na které je omítka nanesena. V 4.NP již došlo k samovolnému odlepení a ve 3.NP jsou viditelné trhliny. Následně se provede ometení konstrukce a nanesení syntentického nátěru v jedné vrstvě základní barvy a ve dvou konečných krycích vrstvách.    </t>
    </r>
    <r>
      <rPr>
        <i/>
        <sz val="10"/>
        <rFont val="Arial"/>
        <family val="2"/>
      </rPr>
      <t xml:space="preserve">                                        </t>
    </r>
  </si>
  <si>
    <t>Protipožární obklad z desek  PROMATECT®-H zajišťující požární odolnost R 45 CFRP lamel pro kritickou teplotu lepené spáry 67°C - tl. desek činí 2x 20 mm: 24,0 m2 s 15% prořezem</t>
  </si>
  <si>
    <t>Předstěna z SDK a omítky nosné stěny včetně zakrytí stupaček, oprava podesty</t>
  </si>
  <si>
    <r>
      <rPr>
        <b/>
        <i/>
        <u val="single"/>
        <sz val="10"/>
        <rFont val="Arial"/>
        <family val="2"/>
      </rPr>
      <t>Položka 1 až 4:</t>
    </r>
    <r>
      <rPr>
        <i/>
        <sz val="10"/>
        <rFont val="Arial"/>
        <family val="2"/>
      </rPr>
      <t xml:space="preserve"> Jedná se o práce a materiál k opravě poničených částí topného systému vlivem bouracích prací, manipulací, demontáži a zpětné montáži na původní místo. Tyto stojánkové konzoly zasahovaly do míst kotevních oblastí, tudíž je bylo nutno demontovat odsekáním ze stropní desky a došlo k deformacím, které zabraňovaly montáži zpět. Při osazování bylo potřeba navést původní potrubí do původního místa ventilu za pomocí plamenu.                                                                                          </t>
    </r>
    <r>
      <rPr>
        <b/>
        <i/>
        <u val="single"/>
        <sz val="10"/>
        <rFont val="Arial"/>
        <family val="2"/>
      </rPr>
      <t>Položka 5 až 8:</t>
    </r>
    <r>
      <rPr>
        <i/>
        <sz val="10"/>
        <rFont val="Arial"/>
        <family val="2"/>
      </rPr>
      <t xml:space="preserve"> Při kontrole topných těles se zjistila špatná stabilita většiny těles vlivem odstranění původní betonové mazaniny pro zpřístupnění míst pro tvorbu kotevních oblastí a kontrolu trhlin - statické zajištění budovy. Zajištění stability spočívalo v zakotvení jednotlivých konzol do stropní desky pomocí chemických kotev a následném vybetonování nové vrstvy mazaniny.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</si>
</sst>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Kč&quot;;[Red]\-#,##0.0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0"/>
    <numFmt numFmtId="166" formatCode="&quot;V Prostějově dne:&quot;\ dd/mm/yyyy"/>
  </numFmts>
  <fonts count="5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theme="0" tint="-0.499969989061355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0"/>
      <name val="Arial CE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8"/>
      <name val="Arial CE"/>
      <family val="2"/>
    </font>
    <font>
      <u val="single"/>
      <sz val="10"/>
      <color indexed="12"/>
      <name val="Arial CE"/>
      <family val="2"/>
    </font>
    <font>
      <sz val="8"/>
      <name val="Calibri"/>
      <family val="2"/>
      <scheme val="minor"/>
    </font>
    <font>
      <sz val="9"/>
      <name val="Arial CE"/>
      <family val="2"/>
    </font>
    <font>
      <sz val="9"/>
      <color rgb="FFFF0000"/>
      <name val="Arial"/>
      <family val="2"/>
    </font>
    <font>
      <sz val="11"/>
      <color theme="1"/>
      <name val="Calibri"/>
      <family val="2"/>
    </font>
    <font>
      <b/>
      <i/>
      <sz val="10"/>
      <name val="Arial"/>
      <family val="2"/>
    </font>
    <font>
      <i/>
      <sz val="9"/>
      <color theme="1"/>
      <name val="Times New Roman"/>
      <family val="1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sz val="8"/>
      <color theme="1"/>
      <name val="Trebuchet MS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6"/>
      <name val="Arial Black"/>
      <family val="2"/>
    </font>
    <font>
      <b/>
      <sz val="18"/>
      <name val="Arial Black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8"/>
      <name val="Arial"/>
      <family val="2"/>
    </font>
    <font>
      <sz val="7"/>
      <name val="Arial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sz val="7"/>
      <name val="Arial CE"/>
      <family val="2"/>
    </font>
    <font>
      <i/>
      <sz val="10"/>
      <color rgb="FFFF0000"/>
      <name val="Arial"/>
      <family val="2"/>
    </font>
    <font>
      <sz val="1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i/>
      <u val="single"/>
      <sz val="10"/>
      <color theme="4"/>
      <name val="Arial"/>
      <family val="2"/>
    </font>
    <font>
      <i/>
      <sz val="10"/>
      <color theme="4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rgb="FF0099FF"/>
        <bgColor indexed="64"/>
      </patternFill>
    </fill>
  </fills>
  <borders count="43">
    <border>
      <left/>
      <right/>
      <top/>
      <bottom/>
      <diagonal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/>
      <right/>
      <top style="thin"/>
      <bottom/>
    </border>
    <border>
      <left style="hair">
        <color rgb="FF969696"/>
      </left>
      <right style="hair">
        <color rgb="FF969696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hair">
        <color rgb="FF969696"/>
      </left>
      <right style="hair">
        <color rgb="FF969696"/>
      </right>
      <top/>
      <bottom style="thin"/>
    </border>
    <border>
      <left style="hair"/>
      <right style="hair"/>
      <top/>
      <bottom style="thin"/>
    </border>
    <border>
      <left/>
      <right style="hair">
        <color rgb="FF969696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hair"/>
      <top style="thin"/>
      <bottom style="thin"/>
    </border>
    <border>
      <left/>
      <right style="hair">
        <color rgb="FF969696"/>
      </right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 vertical="top"/>
      <protection/>
    </xf>
    <xf numFmtId="0" fontId="8" fillId="0" borderId="0">
      <alignment vertical="top"/>
      <protection/>
    </xf>
    <xf numFmtId="0" fontId="2" fillId="0" borderId="0">
      <alignment vertical="top"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1" fillId="0" borderId="0">
      <alignment/>
      <protection/>
    </xf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1" fillId="0" borderId="0" applyNumberFormat="0" applyFill="0" applyBorder="0">
      <alignment/>
      <protection locked="0"/>
    </xf>
    <xf numFmtId="2" fontId="8" fillId="0" borderId="0" applyFill="0" applyBorder="0" applyAlignment="0" applyProtection="0"/>
    <xf numFmtId="0" fontId="19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2" fillId="0" borderId="0">
      <alignment vertical="top"/>
      <protection/>
    </xf>
    <xf numFmtId="0" fontId="10" fillId="0" borderId="0">
      <alignment/>
      <protection/>
    </xf>
    <xf numFmtId="0" fontId="8" fillId="0" borderId="0">
      <alignment vertical="top"/>
      <protection/>
    </xf>
    <xf numFmtId="0" fontId="2" fillId="0" borderId="0">
      <alignment vertical="top"/>
      <protection/>
    </xf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" fillId="0" borderId="0">
      <alignment vertical="top" wrapText="1"/>
      <protection locked="0"/>
    </xf>
    <xf numFmtId="0" fontId="1" fillId="0" borderId="0">
      <alignment vertical="top" wrapText="1"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0" fillId="0" borderId="0" applyBorder="0">
      <alignment/>
      <protection/>
    </xf>
    <xf numFmtId="0" fontId="40" fillId="0" borderId="0" applyBorder="0">
      <alignment/>
      <protection/>
    </xf>
    <xf numFmtId="0" fontId="40" fillId="0" borderId="0" applyBorder="0">
      <alignment/>
      <protection/>
    </xf>
    <xf numFmtId="0" fontId="40" fillId="0" borderId="0" applyBorder="0">
      <alignment/>
      <protection/>
    </xf>
    <xf numFmtId="0" fontId="40" fillId="0" borderId="0" applyBorder="0">
      <alignment/>
      <protection/>
    </xf>
    <xf numFmtId="0" fontId="40" fillId="0" borderId="0" applyBorder="0">
      <alignment/>
      <protection/>
    </xf>
    <xf numFmtId="0" fontId="40" fillId="0" borderId="0" applyBorder="0">
      <alignment/>
      <protection/>
    </xf>
    <xf numFmtId="0" fontId="40" fillId="0" borderId="0" applyBorder="0">
      <alignment/>
      <protection/>
    </xf>
    <xf numFmtId="0" fontId="40" fillId="0" borderId="0" applyBorder="0">
      <alignment/>
      <protection/>
    </xf>
    <xf numFmtId="0" fontId="40" fillId="0" borderId="0" applyBorder="0">
      <alignment/>
      <protection/>
    </xf>
    <xf numFmtId="0" fontId="40" fillId="0" borderId="0" applyBorder="0">
      <alignment/>
      <protection/>
    </xf>
    <xf numFmtId="0" fontId="40" fillId="0" borderId="0" applyBorder="0">
      <alignment/>
      <protection/>
    </xf>
    <xf numFmtId="0" fontId="40" fillId="0" borderId="0" applyBorder="0">
      <alignment/>
      <protection/>
    </xf>
    <xf numFmtId="0" fontId="40" fillId="0" borderId="0" applyBorder="0">
      <alignment/>
      <protection/>
    </xf>
    <xf numFmtId="0" fontId="40" fillId="0" borderId="0" applyBorder="0">
      <alignment/>
      <protection/>
    </xf>
    <xf numFmtId="0" fontId="40" fillId="0" borderId="0" applyBorder="0">
      <alignment/>
      <protection/>
    </xf>
    <xf numFmtId="0" fontId="40" fillId="0" borderId="0" applyBorder="0">
      <alignment/>
      <protection/>
    </xf>
    <xf numFmtId="0" fontId="40" fillId="0" borderId="0" applyBorder="0">
      <alignment/>
      <protection/>
    </xf>
    <xf numFmtId="0" fontId="40" fillId="0" borderId="0" applyBorder="0">
      <alignment/>
      <protection/>
    </xf>
    <xf numFmtId="0" fontId="40" fillId="0" borderId="0" applyBorder="0">
      <alignment/>
      <protection/>
    </xf>
  </cellStyleXfs>
  <cellXfs count="360">
    <xf numFmtId="0" fontId="0" fillId="0" borderId="0" xfId="0"/>
    <xf numFmtId="0" fontId="1" fillId="0" borderId="0" xfId="20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13" fillId="0" borderId="0" xfId="20" applyFont="1" applyAlignment="1">
      <alignment vertical="center"/>
      <protection/>
    </xf>
    <xf numFmtId="0" fontId="13" fillId="0" borderId="1" xfId="20" applyFont="1" applyBorder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0" borderId="0" xfId="20" applyFont="1" applyAlignment="1">
      <alignment horizontal="left" vertical="center"/>
      <protection/>
    </xf>
    <xf numFmtId="0" fontId="3" fillId="0" borderId="0" xfId="20" applyFont="1" applyAlignment="1">
      <alignment horizontal="right" vertical="center"/>
      <protection/>
    </xf>
    <xf numFmtId="49" fontId="3" fillId="0" borderId="0" xfId="21" applyNumberFormat="1" applyFont="1" applyAlignment="1">
      <alignment horizontal="center" vertical="center"/>
      <protection/>
    </xf>
    <xf numFmtId="49" fontId="6" fillId="0" borderId="0" xfId="20" applyNumberFormat="1" applyFont="1" applyAlignment="1">
      <alignment horizontal="center" vertical="center"/>
      <protection/>
    </xf>
    <xf numFmtId="0" fontId="9" fillId="0" borderId="0" xfId="20" applyFont="1" applyAlignment="1">
      <alignment vertical="center" wrapText="1"/>
      <protection/>
    </xf>
    <xf numFmtId="0" fontId="4" fillId="0" borderId="2" xfId="20" applyFont="1" applyBorder="1" applyAlignment="1">
      <alignment horizontal="center" vertical="center" wrapText="1"/>
      <protection/>
    </xf>
    <xf numFmtId="0" fontId="4" fillId="0" borderId="3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vertical="center"/>
      <protection/>
    </xf>
    <xf numFmtId="0" fontId="16" fillId="0" borderId="0" xfId="20" applyFont="1" applyAlignment="1">
      <alignment vertical="center"/>
      <protection/>
    </xf>
    <xf numFmtId="0" fontId="6" fillId="0" borderId="3" xfId="23" applyFont="1" applyBorder="1" applyAlignment="1">
      <alignment horizontal="center" vertical="center"/>
      <protection/>
    </xf>
    <xf numFmtId="0" fontId="6" fillId="0" borderId="4" xfId="23" applyFont="1" applyBorder="1" applyAlignment="1">
      <alignment vertical="center"/>
      <protection/>
    </xf>
    <xf numFmtId="3" fontId="6" fillId="0" borderId="4" xfId="23" applyNumberFormat="1" applyFont="1" applyBorder="1" applyAlignment="1">
      <alignment horizontal="center" vertical="center"/>
      <protection/>
    </xf>
    <xf numFmtId="165" fontId="6" fillId="0" borderId="4" xfId="23" applyNumberFormat="1" applyFont="1" applyBorder="1" applyAlignment="1">
      <alignment vertical="center"/>
      <protection/>
    </xf>
    <xf numFmtId="0" fontId="6" fillId="0" borderId="0" xfId="23" applyFont="1" applyAlignment="1">
      <alignment horizontal="center" vertical="center"/>
      <protection/>
    </xf>
    <xf numFmtId="0" fontId="6" fillId="0" borderId="0" xfId="23" applyFont="1" applyAlignment="1">
      <alignment vertical="center"/>
      <protection/>
    </xf>
    <xf numFmtId="3" fontId="6" fillId="0" borderId="0" xfId="23" applyNumberFormat="1" applyFont="1" applyAlignment="1">
      <alignment horizontal="center" vertical="center"/>
      <protection/>
    </xf>
    <xf numFmtId="165" fontId="6" fillId="0" borderId="0" xfId="23" applyNumberFormat="1" applyFont="1" applyAlignment="1">
      <alignment vertical="center"/>
      <protection/>
    </xf>
    <xf numFmtId="164" fontId="6" fillId="0" borderId="0" xfId="23" applyNumberFormat="1" applyFont="1" applyAlignment="1">
      <alignment horizontal="right" vertical="center"/>
      <protection/>
    </xf>
    <xf numFmtId="0" fontId="4" fillId="0" borderId="5" xfId="20" applyFont="1" applyBorder="1">
      <alignment/>
      <protection/>
    </xf>
    <xf numFmtId="0" fontId="14" fillId="0" borderId="0" xfId="20" applyFont="1" applyAlignment="1">
      <alignment vertical="center"/>
      <protection/>
    </xf>
    <xf numFmtId="166" fontId="4" fillId="0" borderId="6" xfId="20" applyNumberFormat="1" applyFont="1" applyBorder="1">
      <alignment/>
      <protection/>
    </xf>
    <xf numFmtId="0" fontId="5" fillId="0" borderId="5" xfId="20" applyFont="1" applyBorder="1">
      <alignment/>
      <protection/>
    </xf>
    <xf numFmtId="0" fontId="18" fillId="0" borderId="0" xfId="27" applyFont="1" applyAlignment="1">
      <alignment vertical="center"/>
      <protection/>
    </xf>
    <xf numFmtId="0" fontId="1" fillId="0" borderId="6" xfId="20" applyBorder="1" applyAlignment="1">
      <alignment vertical="center"/>
      <protection/>
    </xf>
    <xf numFmtId="14" fontId="4" fillId="0" borderId="6" xfId="20" applyNumberFormat="1" applyFont="1" applyBorder="1">
      <alignment/>
      <protection/>
    </xf>
    <xf numFmtId="0" fontId="13" fillId="0" borderId="7" xfId="20" applyFont="1" applyBorder="1" applyAlignment="1">
      <alignment vertical="center"/>
      <protection/>
    </xf>
    <xf numFmtId="0" fontId="1" fillId="0" borderId="8" xfId="20" applyBorder="1" applyAlignment="1">
      <alignment vertical="center"/>
      <protection/>
    </xf>
    <xf numFmtId="0" fontId="7" fillId="2" borderId="0" xfId="20" applyFont="1" applyFill="1" applyAlignment="1">
      <alignment vertical="center"/>
      <protection/>
    </xf>
    <xf numFmtId="0" fontId="1" fillId="2" borderId="0" xfId="20" applyFill="1" applyAlignment="1">
      <alignment vertical="center"/>
      <protection/>
    </xf>
    <xf numFmtId="0" fontId="7" fillId="2" borderId="8" xfId="20" applyFont="1" applyFill="1" applyBorder="1" applyAlignment="1">
      <alignment vertical="center"/>
      <protection/>
    </xf>
    <xf numFmtId="0" fontId="1" fillId="2" borderId="8" xfId="20" applyFill="1" applyBorder="1" applyAlignment="1">
      <alignment vertical="center"/>
      <protection/>
    </xf>
    <xf numFmtId="166" fontId="4" fillId="0" borderId="0" xfId="20" applyNumberFormat="1" applyFont="1" applyBorder="1">
      <alignment/>
      <protection/>
    </xf>
    <xf numFmtId="0" fontId="3" fillId="0" borderId="0" xfId="20" applyFont="1" applyAlignment="1">
      <alignment horizontal="center" vertical="center"/>
      <protection/>
    </xf>
    <xf numFmtId="0" fontId="4" fillId="0" borderId="0" xfId="20" applyFont="1" applyFill="1" applyAlignment="1">
      <alignment vertical="center"/>
      <protection/>
    </xf>
    <xf numFmtId="0" fontId="24" fillId="0" borderId="9" xfId="0" applyFont="1" applyFill="1" applyBorder="1" applyAlignment="1" applyProtection="1">
      <alignment horizontal="left" vertical="center" wrapText="1"/>
      <protection locked="0"/>
    </xf>
    <xf numFmtId="0" fontId="12" fillId="0" borderId="9" xfId="25" applyFont="1" applyFill="1" applyBorder="1" applyAlignment="1">
      <alignment horizontal="left" vertical="center" wrapText="1"/>
      <protection/>
    </xf>
    <xf numFmtId="0" fontId="14" fillId="0" borderId="6" xfId="20" applyFont="1" applyFill="1" applyBorder="1">
      <alignment/>
      <protection/>
    </xf>
    <xf numFmtId="0" fontId="13" fillId="0" borderId="0" xfId="20" applyFont="1" applyBorder="1" applyAlignment="1">
      <alignment horizontal="left" vertical="center" wrapText="1"/>
      <protection/>
    </xf>
    <xf numFmtId="0" fontId="13" fillId="0" borderId="5" xfId="20" applyFont="1" applyBorder="1" applyAlignment="1">
      <alignment horizontal="center" vertical="center" wrapText="1"/>
      <protection/>
    </xf>
    <xf numFmtId="0" fontId="13" fillId="0" borderId="9" xfId="25" applyFont="1" applyFill="1" applyBorder="1" applyAlignment="1">
      <alignment horizontal="center" vertical="center" wrapText="1"/>
      <protection/>
    </xf>
    <xf numFmtId="2" fontId="13" fillId="0" borderId="9" xfId="25" applyNumberFormat="1" applyFont="1" applyFill="1" applyBorder="1" applyAlignment="1">
      <alignment horizontal="center" vertical="center"/>
      <protection/>
    </xf>
    <xf numFmtId="4" fontId="13" fillId="0" borderId="9" xfId="26" applyNumberFormat="1" applyFont="1" applyFill="1" applyBorder="1" applyAlignment="1">
      <alignment horizontal="center" vertical="center"/>
      <protection/>
    </xf>
    <xf numFmtId="164" fontId="13" fillId="0" borderId="10" xfId="20" applyNumberFormat="1" applyFont="1" applyFill="1" applyBorder="1" applyAlignment="1">
      <alignment horizontal="center" vertical="center" wrapText="1"/>
      <protection/>
    </xf>
    <xf numFmtId="0" fontId="13" fillId="0" borderId="0" xfId="20" applyFont="1" applyAlignment="1">
      <alignment horizontal="left" vertical="center" wrapText="1"/>
      <protection/>
    </xf>
    <xf numFmtId="0" fontId="14" fillId="0" borderId="6" xfId="20" applyFont="1" applyBorder="1">
      <alignment/>
      <protection/>
    </xf>
    <xf numFmtId="166" fontId="4" fillId="0" borderId="0" xfId="20" applyNumberFormat="1" applyFont="1">
      <alignment/>
      <protection/>
    </xf>
    <xf numFmtId="0" fontId="13" fillId="0" borderId="0" xfId="20" applyFont="1" applyBorder="1" applyAlignment="1">
      <alignment horizontal="left" vertical="center"/>
      <protection/>
    </xf>
    <xf numFmtId="0" fontId="13" fillId="0" borderId="0" xfId="20" applyFont="1" applyBorder="1" applyAlignment="1">
      <alignment horizontal="center" vertical="center"/>
      <protection/>
    </xf>
    <xf numFmtId="0" fontId="13" fillId="0" borderId="1" xfId="20" applyFont="1" applyBorder="1" applyAlignment="1">
      <alignment horizontal="center" vertical="center"/>
      <protection/>
    </xf>
    <xf numFmtId="49" fontId="13" fillId="0" borderId="9" xfId="25" applyNumberFormat="1" applyFont="1" applyBorder="1" applyAlignment="1">
      <alignment horizontal="center" vertical="center" wrapText="1"/>
      <protection/>
    </xf>
    <xf numFmtId="0" fontId="13" fillId="0" borderId="9" xfId="25" applyFont="1" applyBorder="1" applyAlignment="1">
      <alignment horizontal="center" vertical="center" wrapText="1"/>
      <protection/>
    </xf>
    <xf numFmtId="2" fontId="13" fillId="0" borderId="9" xfId="25" applyNumberFormat="1" applyFont="1" applyBorder="1" applyAlignment="1">
      <alignment horizontal="center" vertical="center"/>
      <protection/>
    </xf>
    <xf numFmtId="4" fontId="13" fillId="0" borderId="9" xfId="26" applyNumberFormat="1" applyFont="1" applyBorder="1" applyAlignment="1">
      <alignment horizontal="center" vertical="center"/>
      <protection/>
    </xf>
    <xf numFmtId="164" fontId="13" fillId="0" borderId="10" xfId="20" applyNumberFormat="1" applyFont="1" applyBorder="1" applyAlignment="1">
      <alignment horizontal="center" vertical="center" wrapText="1"/>
      <protection/>
    </xf>
    <xf numFmtId="37" fontId="23" fillId="0" borderId="11" xfId="24" applyNumberFormat="1" applyFont="1" applyBorder="1" applyAlignment="1">
      <alignment horizontal="center" vertical="center"/>
      <protection/>
    </xf>
    <xf numFmtId="49" fontId="13" fillId="0" borderId="12" xfId="0" applyNumberFormat="1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4" fontId="13" fillId="3" borderId="13" xfId="0" applyNumberFormat="1" applyFont="1" applyFill="1" applyBorder="1" applyAlignment="1">
      <alignment horizontal="center" vertical="center"/>
    </xf>
    <xf numFmtId="165" fontId="13" fillId="3" borderId="13" xfId="0" applyNumberFormat="1" applyFont="1" applyFill="1" applyBorder="1" applyAlignment="1">
      <alignment horizontal="center" vertical="center"/>
    </xf>
    <xf numFmtId="165" fontId="13" fillId="0" borderId="13" xfId="0" applyNumberFormat="1" applyFont="1" applyFill="1" applyBorder="1" applyAlignment="1">
      <alignment horizontal="center" vertical="center"/>
    </xf>
    <xf numFmtId="49" fontId="23" fillId="0" borderId="12" xfId="60" applyNumberFormat="1" applyFont="1" applyBorder="1" applyAlignment="1" applyProtection="1">
      <alignment horizontal="center" vertical="center" wrapText="1"/>
      <protection locked="0"/>
    </xf>
    <xf numFmtId="0" fontId="23" fillId="0" borderId="12" xfId="60" applyFont="1" applyBorder="1" applyAlignment="1" applyProtection="1">
      <alignment horizontal="left" vertical="center" wrapText="1"/>
      <protection locked="0"/>
    </xf>
    <xf numFmtId="0" fontId="23" fillId="0" borderId="12" xfId="60" applyFont="1" applyBorder="1" applyAlignment="1" applyProtection="1">
      <alignment horizontal="center" vertical="center" wrapText="1"/>
      <protection locked="0"/>
    </xf>
    <xf numFmtId="165" fontId="23" fillId="0" borderId="12" xfId="60" applyNumberFormat="1" applyFont="1" applyBorder="1" applyAlignment="1" applyProtection="1">
      <alignment horizontal="center" vertical="center"/>
      <protection locked="0"/>
    </xf>
    <xf numFmtId="2" fontId="13" fillId="0" borderId="0" xfId="20" applyNumberFormat="1" applyFont="1" applyBorder="1" applyAlignment="1">
      <alignment horizontal="center" vertical="center"/>
      <protection/>
    </xf>
    <xf numFmtId="0" fontId="17" fillId="0" borderId="0" xfId="20" applyFont="1" applyAlignment="1">
      <alignment vertical="center"/>
      <protection/>
    </xf>
    <xf numFmtId="0" fontId="13" fillId="0" borderId="14" xfId="20" applyFont="1" applyBorder="1" applyAlignment="1">
      <alignment horizontal="center" vertical="center" wrapText="1"/>
      <protection/>
    </xf>
    <xf numFmtId="165" fontId="23" fillId="0" borderId="15" xfId="60" applyNumberFormat="1" applyFont="1" applyBorder="1" applyAlignment="1" applyProtection="1">
      <alignment horizontal="center" vertical="center"/>
      <protection locked="0"/>
    </xf>
    <xf numFmtId="4" fontId="13" fillId="0" borderId="16" xfId="26" applyNumberFormat="1" applyFont="1" applyFill="1" applyBorder="1" applyAlignment="1">
      <alignment horizontal="center" vertical="center"/>
      <protection/>
    </xf>
    <xf numFmtId="164" fontId="13" fillId="0" borderId="17" xfId="20" applyNumberFormat="1" applyFont="1" applyFill="1" applyBorder="1" applyAlignment="1">
      <alignment horizontal="center" vertical="center" wrapText="1"/>
      <protection/>
    </xf>
    <xf numFmtId="0" fontId="1" fillId="0" borderId="0" xfId="20" applyBorder="1" applyAlignment="1">
      <alignment vertical="center"/>
      <protection/>
    </xf>
    <xf numFmtId="2" fontId="13" fillId="0" borderId="18" xfId="20" applyNumberFormat="1" applyFont="1" applyBorder="1" applyAlignment="1">
      <alignment horizontal="center" vertical="center"/>
      <protection/>
    </xf>
    <xf numFmtId="0" fontId="23" fillId="0" borderId="4" xfId="60" applyFont="1" applyBorder="1" applyAlignment="1" applyProtection="1">
      <alignment horizontal="center" vertical="center" wrapText="1"/>
      <protection locked="0"/>
    </xf>
    <xf numFmtId="165" fontId="23" fillId="0" borderId="4" xfId="60" applyNumberFormat="1" applyFont="1" applyBorder="1" applyAlignment="1" applyProtection="1">
      <alignment horizontal="center" vertical="center"/>
      <protection locked="0"/>
    </xf>
    <xf numFmtId="4" fontId="13" fillId="0" borderId="4" xfId="26" applyNumberFormat="1" applyFont="1" applyFill="1" applyBorder="1" applyAlignment="1">
      <alignment horizontal="center" vertical="center"/>
      <protection/>
    </xf>
    <xf numFmtId="164" fontId="13" fillId="0" borderId="19" xfId="20" applyNumberFormat="1" applyFont="1" applyFill="1" applyBorder="1" applyAlignment="1">
      <alignment horizontal="center" vertical="center" wrapText="1"/>
      <protection/>
    </xf>
    <xf numFmtId="0" fontId="13" fillId="0" borderId="0" xfId="20" applyFont="1" applyBorder="1" applyAlignment="1">
      <alignment vertical="center"/>
      <protection/>
    </xf>
    <xf numFmtId="165" fontId="23" fillId="0" borderId="20" xfId="60" applyNumberFormat="1" applyFont="1" applyBorder="1" applyAlignment="1" applyProtection="1">
      <alignment horizontal="center" vertical="center"/>
      <protection locked="0"/>
    </xf>
    <xf numFmtId="4" fontId="13" fillId="0" borderId="21" xfId="26" applyNumberFormat="1" applyFont="1" applyFill="1" applyBorder="1" applyAlignment="1">
      <alignment horizontal="center" vertical="center"/>
      <protection/>
    </xf>
    <xf numFmtId="4" fontId="13" fillId="0" borderId="17" xfId="26" applyNumberFormat="1" applyFont="1" applyFill="1" applyBorder="1" applyAlignment="1">
      <alignment horizontal="center" vertical="center"/>
      <protection/>
    </xf>
    <xf numFmtId="0" fontId="23" fillId="0" borderId="22" xfId="60" applyFont="1" applyBorder="1" applyAlignment="1" applyProtection="1">
      <alignment horizontal="center" vertical="center" wrapText="1"/>
      <protection locked="0"/>
    </xf>
    <xf numFmtId="0" fontId="14" fillId="0" borderId="0" xfId="20" applyFont="1" applyBorder="1" applyAlignment="1">
      <alignment vertical="center"/>
      <protection/>
    </xf>
    <xf numFmtId="0" fontId="18" fillId="0" borderId="0" xfId="27" applyFont="1" applyBorder="1" applyAlignment="1">
      <alignment vertical="center"/>
      <protection/>
    </xf>
    <xf numFmtId="14" fontId="7" fillId="0" borderId="1" xfId="65" applyNumberFormat="1" applyFont="1" applyBorder="1" applyAlignment="1" applyProtection="1">
      <alignment vertical="center"/>
      <protection locked="0"/>
    </xf>
    <xf numFmtId="0" fontId="13" fillId="0" borderId="0" xfId="20" applyNumberFormat="1" applyFont="1" applyBorder="1" applyAlignment="1">
      <alignment horizontal="center" vertical="center"/>
      <protection/>
    </xf>
    <xf numFmtId="49" fontId="13" fillId="0" borderId="23" xfId="62" applyNumberFormat="1" applyFont="1" applyBorder="1" applyAlignment="1">
      <alignment horizontal="center" vertical="top"/>
      <protection/>
    </xf>
    <xf numFmtId="0" fontId="23" fillId="0" borderId="2" xfId="60" applyFont="1" applyBorder="1" applyAlignment="1" applyProtection="1">
      <alignment horizontal="left" vertical="center" wrapText="1"/>
      <protection locked="0"/>
    </xf>
    <xf numFmtId="49" fontId="13" fillId="0" borderId="23" xfId="62" applyNumberFormat="1" applyFont="1" applyBorder="1" applyAlignment="1">
      <alignment horizontal="center" vertical="center"/>
      <protection/>
    </xf>
    <xf numFmtId="0" fontId="1" fillId="0" borderId="1" xfId="65" applyFont="1" applyBorder="1" applyAlignment="1">
      <alignment vertical="center"/>
      <protection/>
    </xf>
    <xf numFmtId="49" fontId="13" fillId="0" borderId="4" xfId="62" applyNumberFormat="1" applyFont="1" applyBorder="1" applyAlignment="1">
      <alignment horizontal="center" vertical="center"/>
      <protection/>
    </xf>
    <xf numFmtId="0" fontId="17" fillId="0" borderId="0" xfId="20" applyFont="1" applyFill="1" applyAlignment="1">
      <alignment vertical="center"/>
      <protection/>
    </xf>
    <xf numFmtId="0" fontId="7" fillId="4" borderId="8" xfId="66" applyFont="1" applyFill="1" applyBorder="1">
      <alignment/>
      <protection/>
    </xf>
    <xf numFmtId="0" fontId="13" fillId="0" borderId="0" xfId="66" applyFont="1" applyAlignment="1">
      <alignment vertical="center"/>
      <protection/>
    </xf>
    <xf numFmtId="0" fontId="4" fillId="4" borderId="8" xfId="66" applyFont="1" applyFill="1" applyBorder="1">
      <alignment/>
      <protection/>
    </xf>
    <xf numFmtId="0" fontId="13" fillId="0" borderId="24" xfId="20" applyFont="1" applyBorder="1" applyAlignment="1">
      <alignment horizontal="center" vertical="center"/>
      <protection/>
    </xf>
    <xf numFmtId="49" fontId="13" fillId="0" borderId="2" xfId="62" applyNumberFormat="1" applyFont="1" applyBorder="1" applyAlignment="1">
      <alignment horizontal="center" vertical="center"/>
      <protection/>
    </xf>
    <xf numFmtId="0" fontId="4" fillId="0" borderId="5" xfId="65" applyFont="1" applyBorder="1" applyAlignment="1">
      <alignment vertical="center"/>
      <protection/>
    </xf>
    <xf numFmtId="0" fontId="4" fillId="0" borderId="18" xfId="65" applyFont="1" applyBorder="1" applyAlignment="1">
      <alignment horizontal="right" vertical="center"/>
      <protection/>
    </xf>
    <xf numFmtId="14" fontId="7" fillId="0" borderId="25" xfId="65" applyNumberFormat="1" applyFont="1" applyBorder="1" applyAlignment="1" applyProtection="1">
      <alignment vertical="center"/>
      <protection locked="0"/>
    </xf>
    <xf numFmtId="0" fontId="0" fillId="0" borderId="0" xfId="0"/>
    <xf numFmtId="0" fontId="1" fillId="0" borderId="0" xfId="20" applyAlignment="1">
      <alignment vertical="center"/>
      <protection/>
    </xf>
    <xf numFmtId="0" fontId="13" fillId="0" borderId="0" xfId="20" applyFont="1" applyAlignment="1">
      <alignment vertical="center"/>
      <protection/>
    </xf>
    <xf numFmtId="0" fontId="13" fillId="0" borderId="1" xfId="20" applyFont="1" applyBorder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0" borderId="0" xfId="20" applyFont="1" applyAlignment="1">
      <alignment horizontal="left" vertical="center"/>
      <protection/>
    </xf>
    <xf numFmtId="0" fontId="3" fillId="0" borderId="0" xfId="20" applyFont="1" applyAlignment="1">
      <alignment horizontal="right" vertical="center"/>
      <protection/>
    </xf>
    <xf numFmtId="49" fontId="3" fillId="0" borderId="0" xfId="21" applyNumberFormat="1" applyFont="1" applyAlignment="1">
      <alignment horizontal="center" vertical="center"/>
      <protection/>
    </xf>
    <xf numFmtId="49" fontId="6" fillId="0" borderId="0" xfId="20" applyNumberFormat="1" applyFont="1" applyAlignment="1">
      <alignment horizontal="center" vertical="center"/>
      <protection/>
    </xf>
    <xf numFmtId="0" fontId="9" fillId="0" borderId="0" xfId="20" applyFont="1" applyAlignment="1">
      <alignment vertical="center" wrapText="1"/>
      <protection/>
    </xf>
    <xf numFmtId="0" fontId="4" fillId="0" borderId="2" xfId="20" applyFont="1" applyBorder="1" applyAlignment="1">
      <alignment horizontal="center" vertical="center" wrapText="1"/>
      <protection/>
    </xf>
    <xf numFmtId="0" fontId="4" fillId="0" borderId="3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vertical="center"/>
      <protection/>
    </xf>
    <xf numFmtId="0" fontId="16" fillId="0" borderId="0" xfId="20" applyFont="1" applyAlignment="1">
      <alignment vertical="center"/>
      <protection/>
    </xf>
    <xf numFmtId="0" fontId="6" fillId="0" borderId="3" xfId="23" applyFont="1" applyBorder="1" applyAlignment="1">
      <alignment horizontal="center" vertical="center"/>
      <protection/>
    </xf>
    <xf numFmtId="0" fontId="6" fillId="0" borderId="4" xfId="23" applyFont="1" applyBorder="1" applyAlignment="1">
      <alignment vertical="center"/>
      <protection/>
    </xf>
    <xf numFmtId="3" fontId="6" fillId="0" borderId="4" xfId="23" applyNumberFormat="1" applyFont="1" applyBorder="1" applyAlignment="1">
      <alignment horizontal="center" vertical="center"/>
      <protection/>
    </xf>
    <xf numFmtId="165" fontId="6" fillId="0" borderId="4" xfId="23" applyNumberFormat="1" applyFont="1" applyBorder="1" applyAlignment="1">
      <alignment vertical="center"/>
      <protection/>
    </xf>
    <xf numFmtId="0" fontId="6" fillId="0" borderId="0" xfId="23" applyFont="1" applyAlignment="1">
      <alignment horizontal="center" vertical="center"/>
      <protection/>
    </xf>
    <xf numFmtId="0" fontId="6" fillId="0" borderId="0" xfId="23" applyFont="1" applyAlignment="1">
      <alignment vertical="center"/>
      <protection/>
    </xf>
    <xf numFmtId="3" fontId="6" fillId="0" borderId="0" xfId="23" applyNumberFormat="1" applyFont="1" applyAlignment="1">
      <alignment horizontal="center" vertical="center"/>
      <protection/>
    </xf>
    <xf numFmtId="165" fontId="6" fillId="0" borderId="0" xfId="23" applyNumberFormat="1" applyFont="1" applyAlignment="1">
      <alignment vertical="center"/>
      <protection/>
    </xf>
    <xf numFmtId="164" fontId="6" fillId="0" borderId="0" xfId="23" applyNumberFormat="1" applyFont="1" applyAlignment="1">
      <alignment horizontal="right" vertical="center"/>
      <protection/>
    </xf>
    <xf numFmtId="0" fontId="4" fillId="0" borderId="5" xfId="20" applyFont="1" applyBorder="1">
      <alignment/>
      <protection/>
    </xf>
    <xf numFmtId="0" fontId="14" fillId="0" borderId="0" xfId="20" applyFont="1" applyAlignment="1">
      <alignment vertical="center"/>
      <protection/>
    </xf>
    <xf numFmtId="166" fontId="4" fillId="0" borderId="6" xfId="20" applyNumberFormat="1" applyFont="1" applyBorder="1">
      <alignment/>
      <protection/>
    </xf>
    <xf numFmtId="0" fontId="5" fillId="0" borderId="5" xfId="20" applyFont="1" applyBorder="1">
      <alignment/>
      <protection/>
    </xf>
    <xf numFmtId="0" fontId="18" fillId="0" borderId="0" xfId="27" applyFont="1" applyAlignment="1">
      <alignment vertical="center"/>
      <protection/>
    </xf>
    <xf numFmtId="0" fontId="1" fillId="0" borderId="6" xfId="20" applyBorder="1" applyAlignment="1">
      <alignment vertical="center"/>
      <protection/>
    </xf>
    <xf numFmtId="14" fontId="4" fillId="0" borderId="6" xfId="20" applyNumberFormat="1" applyFont="1" applyBorder="1">
      <alignment/>
      <protection/>
    </xf>
    <xf numFmtId="0" fontId="13" fillId="0" borderId="7" xfId="20" applyFont="1" applyBorder="1" applyAlignment="1">
      <alignment vertical="center"/>
      <protection/>
    </xf>
    <xf numFmtId="0" fontId="1" fillId="0" borderId="8" xfId="20" applyBorder="1" applyAlignment="1">
      <alignment vertical="center"/>
      <protection/>
    </xf>
    <xf numFmtId="0" fontId="7" fillId="2" borderId="0" xfId="20" applyFont="1" applyFill="1" applyAlignment="1">
      <alignment vertical="center"/>
      <protection/>
    </xf>
    <xf numFmtId="0" fontId="1" fillId="2" borderId="0" xfId="20" applyFill="1" applyAlignment="1">
      <alignment vertical="center"/>
      <protection/>
    </xf>
    <xf numFmtId="0" fontId="7" fillId="2" borderId="8" xfId="20" applyFont="1" applyFill="1" applyBorder="1" applyAlignment="1">
      <alignment vertical="center"/>
      <protection/>
    </xf>
    <xf numFmtId="0" fontId="1" fillId="2" borderId="8" xfId="20" applyFill="1" applyBorder="1" applyAlignment="1">
      <alignment vertical="center"/>
      <protection/>
    </xf>
    <xf numFmtId="166" fontId="4" fillId="0" borderId="0" xfId="20" applyNumberFormat="1" applyFont="1" applyBorder="1">
      <alignment/>
      <protection/>
    </xf>
    <xf numFmtId="0" fontId="3" fillId="0" borderId="0" xfId="20" applyFont="1" applyAlignment="1">
      <alignment horizontal="center" vertical="center"/>
      <protection/>
    </xf>
    <xf numFmtId="0" fontId="4" fillId="0" borderId="0" xfId="20" applyFont="1" applyFill="1" applyAlignment="1">
      <alignment vertical="center"/>
      <protection/>
    </xf>
    <xf numFmtId="0" fontId="13" fillId="0" borderId="18" xfId="20" applyFont="1" applyBorder="1" applyAlignment="1">
      <alignment horizontal="center" vertical="center"/>
      <protection/>
    </xf>
    <xf numFmtId="4" fontId="13" fillId="0" borderId="9" xfId="26" applyNumberFormat="1" applyFont="1" applyFill="1" applyBorder="1" applyAlignment="1">
      <alignment horizontal="center" vertical="center"/>
      <protection/>
    </xf>
    <xf numFmtId="0" fontId="13" fillId="0" borderId="26" xfId="20" applyFont="1" applyFill="1" applyBorder="1" applyAlignment="1">
      <alignment horizontal="center" vertical="center" wrapText="1"/>
      <protection/>
    </xf>
    <xf numFmtId="0" fontId="13" fillId="0" borderId="27" xfId="20" applyFont="1" applyFill="1" applyBorder="1" applyAlignment="1">
      <alignment horizontal="left" vertical="center" wrapText="1"/>
      <protection/>
    </xf>
    <xf numFmtId="2" fontId="13" fillId="0" borderId="27" xfId="20" applyNumberFormat="1" applyFont="1" applyFill="1" applyBorder="1" applyAlignment="1">
      <alignment horizontal="center" vertical="center" wrapText="1"/>
      <protection/>
    </xf>
    <xf numFmtId="4" fontId="13" fillId="0" borderId="27" xfId="20" applyNumberFormat="1" applyFont="1" applyFill="1" applyBorder="1" applyAlignment="1">
      <alignment horizontal="center" vertical="center" wrapText="1"/>
      <protection/>
    </xf>
    <xf numFmtId="164" fontId="13" fillId="0" borderId="28" xfId="20" applyNumberFormat="1" applyFont="1" applyFill="1" applyBorder="1" applyAlignment="1">
      <alignment horizontal="center" vertical="center" wrapText="1"/>
      <protection/>
    </xf>
    <xf numFmtId="0" fontId="24" fillId="0" borderId="26" xfId="20" applyFont="1" applyFill="1" applyBorder="1" applyAlignment="1">
      <alignment horizontal="center" vertical="center" wrapText="1"/>
      <protection/>
    </xf>
    <xf numFmtId="0" fontId="24" fillId="0" borderId="27" xfId="20" applyFont="1" applyFill="1" applyBorder="1" applyAlignment="1">
      <alignment horizontal="left" vertical="center" wrapText="1"/>
      <protection/>
    </xf>
    <xf numFmtId="2" fontId="24" fillId="0" borderId="27" xfId="20" applyNumberFormat="1" applyFont="1" applyFill="1" applyBorder="1" applyAlignment="1">
      <alignment horizontal="center" vertical="center" wrapText="1"/>
      <protection/>
    </xf>
    <xf numFmtId="4" fontId="24" fillId="0" borderId="27" xfId="20" applyNumberFormat="1" applyFont="1" applyFill="1" applyBorder="1" applyAlignment="1">
      <alignment horizontal="center" vertical="center" wrapText="1"/>
      <protection/>
    </xf>
    <xf numFmtId="164" fontId="24" fillId="0" borderId="28" xfId="20" applyNumberFormat="1" applyFont="1" applyFill="1" applyBorder="1" applyAlignment="1">
      <alignment horizontal="center" vertical="center" wrapText="1"/>
      <protection/>
    </xf>
    <xf numFmtId="0" fontId="24" fillId="0" borderId="9" xfId="24" applyFont="1" applyFill="1" applyBorder="1" applyAlignment="1">
      <alignment horizontal="center" vertical="center" wrapText="1"/>
      <protection/>
    </xf>
    <xf numFmtId="0" fontId="13" fillId="0" borderId="9" xfId="24" applyFont="1" applyFill="1" applyBorder="1" applyAlignment="1">
      <alignment horizontal="center" vertical="center" wrapText="1"/>
      <protection/>
    </xf>
    <xf numFmtId="0" fontId="13" fillId="0" borderId="19" xfId="66" applyFont="1" applyBorder="1" applyAlignment="1">
      <alignment vertical="center"/>
      <protection/>
    </xf>
    <xf numFmtId="0" fontId="13" fillId="0" borderId="4" xfId="66" applyFont="1" applyBorder="1" applyAlignment="1">
      <alignment vertical="center"/>
      <protection/>
    </xf>
    <xf numFmtId="0" fontId="27" fillId="0" borderId="3" xfId="63" applyFont="1" applyBorder="1" applyAlignment="1">
      <alignment vertical="center"/>
      <protection/>
    </xf>
    <xf numFmtId="0" fontId="13" fillId="0" borderId="29" xfId="66" applyFont="1" applyBorder="1" applyAlignment="1">
      <alignment vertical="center"/>
      <protection/>
    </xf>
    <xf numFmtId="0" fontId="13" fillId="0" borderId="8" xfId="66" applyFont="1" applyBorder="1" applyAlignment="1">
      <alignment vertical="center"/>
      <protection/>
    </xf>
    <xf numFmtId="0" fontId="31" fillId="0" borderId="7" xfId="63" applyFont="1" applyBorder="1" applyAlignment="1">
      <alignment vertical="center"/>
      <protection/>
    </xf>
    <xf numFmtId="0" fontId="13" fillId="0" borderId="1" xfId="66" applyFont="1" applyBorder="1" applyAlignment="1">
      <alignment vertical="center"/>
      <protection/>
    </xf>
    <xf numFmtId="0" fontId="31" fillId="0" borderId="5" xfId="63" applyFont="1" applyBorder="1" applyAlignment="1">
      <alignment vertical="center"/>
      <protection/>
    </xf>
    <xf numFmtId="164" fontId="14" fillId="0" borderId="1" xfId="66" applyNumberFormat="1" applyFont="1" applyBorder="1" applyAlignment="1">
      <alignment horizontal="right" vertical="center"/>
      <protection/>
    </xf>
    <xf numFmtId="164" fontId="33" fillId="0" borderId="0" xfId="63" applyNumberFormat="1" applyFont="1" applyBorder="1" applyAlignment="1">
      <alignment horizontal="right" vertical="center"/>
      <protection/>
    </xf>
    <xf numFmtId="164" fontId="14" fillId="0" borderId="25" xfId="66" applyNumberFormat="1" applyFont="1" applyBorder="1" applyAlignment="1">
      <alignment horizontal="right" vertical="center"/>
      <protection/>
    </xf>
    <xf numFmtId="164" fontId="33" fillId="0" borderId="18" xfId="63" applyNumberFormat="1" applyFont="1" applyBorder="1" applyAlignment="1">
      <alignment horizontal="right" vertical="center"/>
      <protection/>
    </xf>
    <xf numFmtId="0" fontId="4" fillId="0" borderId="25" xfId="66" applyFont="1" applyBorder="1" applyAlignment="1">
      <alignment horizontal="right" vertical="center" wrapText="1"/>
      <protection/>
    </xf>
    <xf numFmtId="0" fontId="4" fillId="0" borderId="18" xfId="66" applyFont="1" applyBorder="1" applyAlignment="1">
      <alignment horizontal="right" vertical="center"/>
      <protection/>
    </xf>
    <xf numFmtId="0" fontId="4" fillId="0" borderId="18" xfId="66" applyFont="1" applyBorder="1" applyAlignment="1">
      <alignment horizontal="right" vertical="center" wrapText="1"/>
      <protection/>
    </xf>
    <xf numFmtId="0" fontId="4" fillId="0" borderId="18" xfId="66" applyFont="1" applyBorder="1" applyAlignment="1">
      <alignment horizontal="left" vertical="center"/>
      <protection/>
    </xf>
    <xf numFmtId="0" fontId="4" fillId="0" borderId="14" xfId="66" applyFont="1" applyBorder="1" applyAlignment="1">
      <alignment horizontal="center" vertical="center" wrapText="1"/>
      <protection/>
    </xf>
    <xf numFmtId="0" fontId="30" fillId="0" borderId="0" xfId="63">
      <alignment/>
      <protection/>
    </xf>
    <xf numFmtId="0" fontId="5" fillId="0" borderId="0" xfId="66" applyFont="1" applyAlignment="1">
      <alignment vertical="center"/>
      <protection/>
    </xf>
    <xf numFmtId="0" fontId="7" fillId="0" borderId="30" xfId="67" applyFont="1" applyBorder="1" applyAlignment="1">
      <alignment vertical="center"/>
      <protection/>
    </xf>
    <xf numFmtId="0" fontId="7" fillId="0" borderId="31" xfId="67" applyFont="1" applyBorder="1" applyAlignment="1">
      <alignment horizontal="center" vertical="center"/>
      <protection/>
    </xf>
    <xf numFmtId="0" fontId="7" fillId="0" borderId="19" xfId="66" applyFont="1" applyBorder="1" applyAlignment="1">
      <alignment horizontal="right" vertical="center" wrapText="1"/>
      <protection/>
    </xf>
    <xf numFmtId="0" fontId="4" fillId="0" borderId="4" xfId="66" applyFont="1" applyBorder="1" applyAlignment="1">
      <alignment horizontal="right" vertical="center"/>
      <protection/>
    </xf>
    <xf numFmtId="0" fontId="4" fillId="0" borderId="4" xfId="66" applyFont="1" applyBorder="1" applyAlignment="1">
      <alignment horizontal="right" vertical="center" wrapText="1"/>
      <protection/>
    </xf>
    <xf numFmtId="0" fontId="4" fillId="0" borderId="4" xfId="66" applyFont="1" applyBorder="1" applyAlignment="1">
      <alignment horizontal="left" vertical="center"/>
      <protection/>
    </xf>
    <xf numFmtId="0" fontId="4" fillId="0" borderId="3" xfId="66" applyFont="1" applyBorder="1" applyAlignment="1">
      <alignment horizontal="center" vertical="center" wrapText="1"/>
      <protection/>
    </xf>
    <xf numFmtId="0" fontId="9" fillId="0" borderId="0" xfId="66" applyFont="1" applyAlignment="1">
      <alignment vertical="top" wrapText="1"/>
      <protection/>
    </xf>
    <xf numFmtId="164" fontId="33" fillId="0" borderId="29" xfId="63" applyNumberFormat="1" applyFont="1" applyBorder="1" applyAlignment="1">
      <alignment horizontal="right" vertical="center"/>
      <protection/>
    </xf>
    <xf numFmtId="0" fontId="4" fillId="0" borderId="8" xfId="69" applyFont="1" applyBorder="1" applyAlignment="1">
      <alignment horizontal="right" vertical="center"/>
      <protection/>
    </xf>
    <xf numFmtId="14" fontId="7" fillId="0" borderId="8" xfId="69" applyNumberFormat="1" applyFont="1" applyBorder="1" applyAlignment="1">
      <alignment vertical="center"/>
      <protection/>
    </xf>
    <xf numFmtId="0" fontId="4" fillId="0" borderId="7" xfId="69" applyFont="1" applyBorder="1" applyAlignment="1">
      <alignment vertical="center"/>
      <protection/>
    </xf>
    <xf numFmtId="0" fontId="4" fillId="0" borderId="1" xfId="66" applyFont="1" applyBorder="1" applyAlignment="1">
      <alignment vertical="center"/>
      <protection/>
    </xf>
    <xf numFmtId="0" fontId="4" fillId="0" borderId="0" xfId="66" applyFont="1" applyBorder="1" applyAlignment="1">
      <alignment vertical="center"/>
      <protection/>
    </xf>
    <xf numFmtId="0" fontId="7" fillId="0" borderId="0" xfId="66" applyFont="1" applyBorder="1" applyAlignment="1">
      <alignment vertical="center"/>
      <protection/>
    </xf>
    <xf numFmtId="0" fontId="4" fillId="0" borderId="5" xfId="66" applyFont="1" applyBorder="1" applyAlignment="1">
      <alignment vertical="center"/>
      <protection/>
    </xf>
    <xf numFmtId="0" fontId="1" fillId="0" borderId="25" xfId="66" applyBorder="1" applyAlignment="1">
      <alignment vertical="center"/>
      <protection/>
    </xf>
    <xf numFmtId="0" fontId="1" fillId="0" borderId="18" xfId="66" applyBorder="1" applyAlignment="1">
      <alignment vertical="center"/>
      <protection/>
    </xf>
    <xf numFmtId="0" fontId="7" fillId="0" borderId="0" xfId="66" applyFont="1" applyBorder="1" applyAlignment="1">
      <alignment vertical="center" wrapText="1"/>
      <protection/>
    </xf>
    <xf numFmtId="0" fontId="4" fillId="0" borderId="14" xfId="66" applyFont="1" applyBorder="1" applyAlignment="1">
      <alignment vertical="center"/>
      <protection/>
    </xf>
    <xf numFmtId="0" fontId="4" fillId="4" borderId="19" xfId="66" applyFont="1" applyFill="1" applyBorder="1">
      <alignment/>
      <protection/>
    </xf>
    <xf numFmtId="0" fontId="4" fillId="4" borderId="4" xfId="66" applyFont="1" applyFill="1" applyBorder="1">
      <alignment/>
      <protection/>
    </xf>
    <xf numFmtId="0" fontId="7" fillId="4" borderId="3" xfId="66" applyFont="1" applyFill="1" applyBorder="1">
      <alignment/>
      <protection/>
    </xf>
    <xf numFmtId="0" fontId="5" fillId="0" borderId="0" xfId="66" applyFont="1" applyAlignment="1">
      <alignment vertical="center" wrapText="1"/>
      <protection/>
    </xf>
    <xf numFmtId="49" fontId="34" fillId="0" borderId="0" xfId="70" applyNumberFormat="1" applyFont="1" applyAlignment="1">
      <alignment vertical="center"/>
      <protection/>
    </xf>
    <xf numFmtId="49" fontId="33" fillId="0" borderId="0" xfId="63" applyNumberFormat="1" applyFont="1" applyBorder="1" applyAlignment="1">
      <alignment horizontal="left" vertical="center"/>
      <protection/>
    </xf>
    <xf numFmtId="0" fontId="13" fillId="0" borderId="5" xfId="68" applyFont="1" applyBorder="1" applyAlignment="1">
      <alignment horizontal="left" vertical="center"/>
      <protection/>
    </xf>
    <xf numFmtId="164" fontId="32" fillId="0" borderId="1" xfId="63" applyNumberFormat="1" applyFont="1" applyBorder="1" applyAlignment="1">
      <alignment horizontal="right" vertical="center"/>
      <protection/>
    </xf>
    <xf numFmtId="0" fontId="14" fillId="0" borderId="31" xfId="67" applyFont="1" applyBorder="1" applyAlignment="1">
      <alignment horizontal="center" vertical="center"/>
      <protection/>
    </xf>
    <xf numFmtId="0" fontId="14" fillId="0" borderId="30" xfId="67" applyFont="1" applyBorder="1" applyAlignment="1">
      <alignment vertical="center"/>
      <protection/>
    </xf>
    <xf numFmtId="164" fontId="14" fillId="0" borderId="32" xfId="67" applyNumberFormat="1" applyFont="1" applyBorder="1" applyAlignment="1">
      <alignment vertical="center"/>
      <protection/>
    </xf>
    <xf numFmtId="49" fontId="11" fillId="0" borderId="0" xfId="63" applyNumberFormat="1" applyFont="1" applyBorder="1" applyAlignment="1">
      <alignment horizontal="left" vertical="center"/>
      <protection/>
    </xf>
    <xf numFmtId="0" fontId="1" fillId="0" borderId="0" xfId="20" applyFill="1" applyAlignment="1">
      <alignment vertical="center"/>
      <protection/>
    </xf>
    <xf numFmtId="0" fontId="38" fillId="0" borderId="5" xfId="63" applyFont="1" applyFill="1" applyBorder="1" applyAlignment="1">
      <alignment vertical="center"/>
      <protection/>
    </xf>
    <xf numFmtId="0" fontId="14" fillId="0" borderId="0" xfId="66" applyFont="1" applyFill="1" applyAlignment="1">
      <alignment vertical="center"/>
      <protection/>
    </xf>
    <xf numFmtId="0" fontId="13" fillId="0" borderId="0" xfId="66" applyFont="1" applyFill="1" applyAlignment="1">
      <alignment vertical="center"/>
      <protection/>
    </xf>
    <xf numFmtId="0" fontId="37" fillId="0" borderId="0" xfId="0" applyFont="1" applyFill="1"/>
    <xf numFmtId="0" fontId="36" fillId="0" borderId="0" xfId="0" applyFont="1" applyFill="1"/>
    <xf numFmtId="0" fontId="0" fillId="0" borderId="0" xfId="0" applyFill="1"/>
    <xf numFmtId="164" fontId="13" fillId="0" borderId="1" xfId="20" applyNumberFormat="1" applyFont="1" applyFill="1" applyBorder="1" applyAlignment="1">
      <alignment horizontal="center" vertical="center" wrapText="1"/>
      <protection/>
    </xf>
    <xf numFmtId="4" fontId="13" fillId="0" borderId="0" xfId="26" applyNumberFormat="1" applyFont="1" applyFill="1" applyBorder="1" applyAlignment="1">
      <alignment horizontal="center" vertical="center"/>
      <protection/>
    </xf>
    <xf numFmtId="2" fontId="13" fillId="0" borderId="0" xfId="25" applyNumberFormat="1" applyFont="1" applyFill="1" applyBorder="1" applyAlignment="1">
      <alignment horizontal="center" vertical="center"/>
      <protection/>
    </xf>
    <xf numFmtId="0" fontId="13" fillId="0" borderId="0" xfId="25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49" fontId="13" fillId="0" borderId="0" xfId="0" applyNumberFormat="1" applyFont="1" applyBorder="1" applyAlignment="1" applyProtection="1">
      <alignment horizontal="center" vertical="center" wrapText="1"/>
      <protection locked="0"/>
    </xf>
    <xf numFmtId="164" fontId="4" fillId="0" borderId="1" xfId="20" applyNumberFormat="1" applyFont="1" applyBorder="1" applyAlignment="1">
      <alignment horizontal="center" vertical="center" wrapText="1"/>
      <protection/>
    </xf>
    <xf numFmtId="0" fontId="39" fillId="0" borderId="0" xfId="0" applyFont="1" applyBorder="1" applyAlignment="1" applyProtection="1">
      <alignment horizontal="left" vertical="center" wrapText="1"/>
      <protection locked="0"/>
    </xf>
    <xf numFmtId="4" fontId="41" fillId="3" borderId="13" xfId="92" applyNumberFormat="1" applyFont="1" applyFill="1" applyBorder="1" applyAlignment="1" applyProtection="1">
      <alignment horizontal="center" vertical="center"/>
      <protection/>
    </xf>
    <xf numFmtId="4" fontId="25" fillId="3" borderId="13" xfId="93" applyNumberFormat="1" applyFont="1" applyFill="1" applyBorder="1" applyAlignment="1" applyProtection="1">
      <alignment horizontal="right" vertical="center"/>
      <protection/>
    </xf>
    <xf numFmtId="165" fontId="42" fillId="0" borderId="13" xfId="94" applyNumberFormat="1" applyFont="1" applyFill="1" applyBorder="1" applyAlignment="1" applyProtection="1">
      <alignment horizontal="center" vertical="center"/>
      <protection/>
    </xf>
    <xf numFmtId="4" fontId="41" fillId="3" borderId="13" xfId="95" applyNumberFormat="1" applyFont="1" applyFill="1" applyBorder="1" applyAlignment="1" applyProtection="1">
      <alignment horizontal="center" vertical="center"/>
      <protection/>
    </xf>
    <xf numFmtId="0" fontId="13" fillId="0" borderId="0" xfId="20" applyFont="1" applyBorder="1" applyAlignment="1">
      <alignment horizontal="center" vertical="center" wrapText="1"/>
      <protection/>
    </xf>
    <xf numFmtId="4" fontId="41" fillId="3" borderId="13" xfId="104" applyNumberFormat="1" applyFont="1" applyFill="1" applyBorder="1" applyAlignment="1" applyProtection="1">
      <alignment horizontal="center" vertical="center"/>
      <protection/>
    </xf>
    <xf numFmtId="4" fontId="25" fillId="3" borderId="13" xfId="105" applyNumberFormat="1" applyFont="1" applyFill="1" applyBorder="1" applyAlignment="1" applyProtection="1">
      <alignment horizontal="right" vertical="center"/>
      <protection/>
    </xf>
    <xf numFmtId="165" fontId="41" fillId="3" borderId="13" xfId="106" applyNumberFormat="1" applyFont="1" applyFill="1" applyBorder="1" applyAlignment="1" applyProtection="1">
      <alignment horizontal="center" vertical="center"/>
      <protection/>
    </xf>
    <xf numFmtId="4" fontId="41" fillId="3" borderId="13" xfId="107" applyNumberFormat="1" applyFont="1" applyFill="1" applyBorder="1" applyAlignment="1" applyProtection="1">
      <alignment horizontal="center" vertical="center"/>
      <protection/>
    </xf>
    <xf numFmtId="4" fontId="25" fillId="3" borderId="13" xfId="108" applyNumberFormat="1" applyFont="1" applyFill="1" applyBorder="1" applyAlignment="1" applyProtection="1">
      <alignment horizontal="right" vertical="center"/>
      <protection/>
    </xf>
    <xf numFmtId="165" fontId="41" fillId="3" borderId="13" xfId="109" applyNumberFormat="1" applyFont="1" applyFill="1" applyBorder="1" applyAlignment="1" applyProtection="1">
      <alignment horizontal="center" vertical="center"/>
      <protection/>
    </xf>
    <xf numFmtId="4" fontId="41" fillId="3" borderId="13" xfId="110" applyNumberFormat="1" applyFont="1" applyFill="1" applyBorder="1" applyAlignment="1" applyProtection="1">
      <alignment horizontal="center" vertical="center"/>
      <protection/>
    </xf>
    <xf numFmtId="0" fontId="13" fillId="0" borderId="0" xfId="20" applyFont="1" applyBorder="1" applyAlignment="1">
      <alignment vertical="center" wrapText="1"/>
      <protection/>
    </xf>
    <xf numFmtId="0" fontId="4" fillId="0" borderId="0" xfId="20" applyFont="1" applyBorder="1" applyAlignment="1">
      <alignment horizontal="center" vertical="center" wrapText="1"/>
      <protection/>
    </xf>
    <xf numFmtId="0" fontId="39" fillId="0" borderId="0" xfId="20" applyFont="1" applyBorder="1" applyAlignment="1">
      <alignment vertical="center" wrapText="1"/>
      <protection/>
    </xf>
    <xf numFmtId="0" fontId="12" fillId="0" borderId="0" xfId="25" applyFont="1" applyFill="1" applyBorder="1" applyAlignment="1">
      <alignment horizontal="left" vertical="center" wrapText="1"/>
      <protection/>
    </xf>
    <xf numFmtId="0" fontId="17" fillId="0" borderId="0" xfId="20" applyFont="1" applyAlignment="1">
      <alignment horizontal="left" wrapText="1"/>
      <protection/>
    </xf>
    <xf numFmtId="2" fontId="4" fillId="0" borderId="0" xfId="20" applyNumberFormat="1" applyFont="1" applyBorder="1" applyAlignment="1">
      <alignment horizontal="center" vertical="center" wrapText="1"/>
      <protection/>
    </xf>
    <xf numFmtId="2" fontId="13" fillId="0" borderId="0" xfId="20" applyNumberFormat="1" applyFont="1" applyBorder="1" applyAlignment="1">
      <alignment horizontal="center" vertical="center" wrapText="1"/>
      <protection/>
    </xf>
    <xf numFmtId="164" fontId="1" fillId="0" borderId="0" xfId="20" applyNumberFormat="1" applyAlignment="1">
      <alignment vertical="center"/>
      <protection/>
    </xf>
    <xf numFmtId="0" fontId="24" fillId="0" borderId="27" xfId="20" applyNumberFormat="1" applyFont="1" applyFill="1" applyBorder="1" applyAlignment="1">
      <alignment horizontal="center" vertical="center"/>
      <protection/>
    </xf>
    <xf numFmtId="0" fontId="13" fillId="0" borderId="27" xfId="20" applyNumberFormat="1" applyFont="1" applyFill="1" applyBorder="1" applyAlignment="1">
      <alignment horizontal="center" vertical="center"/>
      <protection/>
    </xf>
    <xf numFmtId="0" fontId="43" fillId="0" borderId="12" xfId="60" applyFont="1" applyBorder="1" applyAlignment="1" applyProtection="1">
      <alignment horizontal="left" vertical="center" wrapText="1"/>
      <protection locked="0"/>
    </xf>
    <xf numFmtId="0" fontId="39" fillId="0" borderId="0" xfId="20" applyFont="1" applyBorder="1" applyAlignment="1">
      <alignment horizontal="left" vertical="center" wrapText="1"/>
      <protection/>
    </xf>
    <xf numFmtId="0" fontId="13" fillId="0" borderId="0" xfId="20" applyFont="1" applyFill="1" applyBorder="1" applyAlignment="1">
      <alignment horizontal="center" vertical="center" wrapText="1"/>
      <protection/>
    </xf>
    <xf numFmtId="0" fontId="13" fillId="0" borderId="0" xfId="20" applyFont="1" applyFill="1" applyBorder="1" applyAlignment="1">
      <alignment horizontal="left" vertical="center" wrapText="1"/>
      <protection/>
    </xf>
    <xf numFmtId="2" fontId="13" fillId="0" borderId="0" xfId="20" applyNumberFormat="1" applyFont="1" applyFill="1" applyBorder="1" applyAlignment="1">
      <alignment horizontal="center" vertical="center" wrapText="1"/>
      <protection/>
    </xf>
    <xf numFmtId="0" fontId="1" fillId="0" borderId="0" xfId="20" applyFill="1" applyAlignment="1">
      <alignment vertical="center" wrapText="1"/>
      <protection/>
    </xf>
    <xf numFmtId="49" fontId="1" fillId="0" borderId="0" xfId="20" applyNumberFormat="1" applyFill="1" applyAlignment="1">
      <alignment vertical="center"/>
      <protection/>
    </xf>
    <xf numFmtId="0" fontId="1" fillId="0" borderId="0" xfId="20" applyFill="1" applyBorder="1" applyAlignment="1">
      <alignment vertical="center"/>
      <protection/>
    </xf>
    <xf numFmtId="164" fontId="33" fillId="0" borderId="0" xfId="63" applyNumberFormat="1" applyFont="1" applyFill="1" applyBorder="1" applyAlignment="1">
      <alignment horizontal="right" vertical="center"/>
      <protection/>
    </xf>
    <xf numFmtId="0" fontId="6" fillId="0" borderId="0" xfId="66" applyFont="1" applyFill="1" applyAlignment="1">
      <alignment horizontal="left" vertical="center"/>
      <protection/>
    </xf>
    <xf numFmtId="0" fontId="6" fillId="0" borderId="0" xfId="66" applyFont="1" applyFill="1" applyBorder="1" applyAlignment="1">
      <alignment horizontal="left" vertical="center"/>
      <protection/>
    </xf>
    <xf numFmtId="37" fontId="13" fillId="0" borderId="33" xfId="24" applyNumberFormat="1" applyFont="1" applyFill="1" applyBorder="1" applyAlignment="1">
      <alignment horizontal="center" vertical="center" wrapText="1"/>
      <protection/>
    </xf>
    <xf numFmtId="37" fontId="13" fillId="0" borderId="3" xfId="24" applyNumberFormat="1" applyFont="1" applyFill="1" applyBorder="1" applyAlignment="1">
      <alignment horizontal="center" vertical="center" wrapText="1"/>
      <protection/>
    </xf>
    <xf numFmtId="37" fontId="23" fillId="0" borderId="11" xfId="24" applyNumberFormat="1" applyFont="1" applyBorder="1" applyAlignment="1">
      <alignment horizontal="center" vertical="center" wrapText="1"/>
      <protection/>
    </xf>
    <xf numFmtId="37" fontId="13" fillId="0" borderId="11" xfId="24" applyNumberFormat="1" applyFont="1" applyFill="1" applyBorder="1" applyAlignment="1">
      <alignment horizontal="center" vertical="center" wrapText="1"/>
      <protection/>
    </xf>
    <xf numFmtId="37" fontId="13" fillId="0" borderId="5" xfId="24" applyNumberFormat="1" applyFont="1" applyFill="1" applyBorder="1" applyAlignment="1">
      <alignment horizontal="center" vertical="center" wrapText="1"/>
      <protection/>
    </xf>
    <xf numFmtId="49" fontId="33" fillId="3" borderId="13" xfId="0" applyNumberFormat="1" applyFont="1" applyFill="1" applyBorder="1" applyAlignment="1">
      <alignment horizontal="left" vertical="center" wrapText="1"/>
    </xf>
    <xf numFmtId="4" fontId="33" fillId="3" borderId="13" xfId="0" applyNumberFormat="1" applyFont="1" applyFill="1" applyBorder="1" applyAlignment="1">
      <alignment horizontal="center" vertical="center"/>
    </xf>
    <xf numFmtId="165" fontId="33" fillId="3" borderId="13" xfId="0" applyNumberFormat="1" applyFont="1" applyFill="1" applyBorder="1" applyAlignment="1">
      <alignment horizontal="center" vertical="center"/>
    </xf>
    <xf numFmtId="49" fontId="13" fillId="3" borderId="13" xfId="0" applyNumberFormat="1" applyFont="1" applyFill="1" applyBorder="1" applyAlignment="1">
      <alignment horizontal="left" vertical="center" wrapText="1"/>
    </xf>
    <xf numFmtId="49" fontId="33" fillId="3" borderId="13" xfId="0" applyNumberFormat="1" applyFont="1" applyFill="1" applyBorder="1" applyAlignment="1">
      <alignment horizontal="center" vertical="center"/>
    </xf>
    <xf numFmtId="0" fontId="13" fillId="0" borderId="5" xfId="20" applyFont="1" applyFill="1" applyBorder="1" applyAlignment="1">
      <alignment horizontal="center" vertical="center" wrapText="1"/>
      <protection/>
    </xf>
    <xf numFmtId="0" fontId="13" fillId="0" borderId="0" xfId="20" applyNumberFormat="1" applyFont="1" applyFill="1" applyBorder="1" applyAlignment="1">
      <alignment horizontal="center" vertical="center"/>
      <protection/>
    </xf>
    <xf numFmtId="0" fontId="39" fillId="0" borderId="0" xfId="20" applyFont="1" applyBorder="1" applyAlignment="1">
      <alignment vertical="center"/>
      <protection/>
    </xf>
    <xf numFmtId="49" fontId="3" fillId="0" borderId="2" xfId="21" applyNumberFormat="1" applyFont="1" applyFill="1" applyBorder="1" applyAlignment="1">
      <alignment horizontal="center" vertical="center"/>
      <protection/>
    </xf>
    <xf numFmtId="0" fontId="16" fillId="0" borderId="0" xfId="20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20" applyFont="1" applyFill="1" applyBorder="1" applyAlignment="1">
      <alignment vertical="center" wrapText="1"/>
      <protection/>
    </xf>
    <xf numFmtId="14" fontId="1" fillId="0" borderId="25" xfId="65" applyNumberFormat="1" applyFont="1" applyFill="1" applyBorder="1" applyAlignment="1">
      <alignment horizontal="left" vertical="center"/>
      <protection/>
    </xf>
    <xf numFmtId="49" fontId="3" fillId="0" borderId="2" xfId="21" applyNumberFormat="1" applyFont="1" applyBorder="1" applyAlignment="1">
      <alignment horizontal="center" vertical="center"/>
      <protection/>
    </xf>
    <xf numFmtId="0" fontId="4" fillId="0" borderId="8" xfId="69" applyFont="1" applyFill="1" applyBorder="1" applyAlignment="1">
      <alignment horizontal="left" vertical="center"/>
      <protection/>
    </xf>
    <xf numFmtId="0" fontId="47" fillId="0" borderId="0" xfId="20" applyFont="1" applyFill="1" applyAlignment="1">
      <alignment vertical="center"/>
      <protection/>
    </xf>
    <xf numFmtId="0" fontId="46" fillId="0" borderId="0" xfId="20" applyFont="1" applyFill="1" applyAlignment="1">
      <alignment vertical="center"/>
      <protection/>
    </xf>
    <xf numFmtId="14" fontId="13" fillId="0" borderId="0" xfId="20" applyNumberFormat="1" applyFont="1" applyFill="1" applyBorder="1" applyAlignment="1">
      <alignment horizontal="left"/>
      <protection/>
    </xf>
    <xf numFmtId="14" fontId="13" fillId="0" borderId="8" xfId="20" applyNumberFormat="1" applyFont="1" applyFill="1" applyBorder="1" applyAlignment="1">
      <alignment horizontal="left"/>
      <protection/>
    </xf>
    <xf numFmtId="14" fontId="13" fillId="0" borderId="0" xfId="20" applyNumberFormat="1" applyFont="1" applyFill="1" applyAlignment="1">
      <alignment horizontal="left"/>
      <protection/>
    </xf>
    <xf numFmtId="0" fontId="1" fillId="5" borderId="0" xfId="20" applyFill="1" applyAlignment="1">
      <alignment vertical="center"/>
      <protection/>
    </xf>
    <xf numFmtId="0" fontId="39" fillId="5" borderId="0" xfId="20" applyFont="1" applyFill="1" applyBorder="1" applyAlignment="1">
      <alignment vertical="center" wrapText="1"/>
      <protection/>
    </xf>
    <xf numFmtId="0" fontId="1" fillId="0" borderId="0" xfId="20" applyAlignment="1">
      <alignment horizontal="left" vertical="center"/>
      <protection/>
    </xf>
    <xf numFmtId="2" fontId="1" fillId="5" borderId="0" xfId="20" applyNumberFormat="1" applyFill="1" applyAlignment="1">
      <alignment vertical="center"/>
      <protection/>
    </xf>
    <xf numFmtId="0" fontId="7" fillId="4" borderId="0" xfId="66" applyFont="1" applyFill="1" applyBorder="1">
      <alignment/>
      <protection/>
    </xf>
    <xf numFmtId="0" fontId="4" fillId="4" borderId="0" xfId="66" applyFont="1" applyFill="1" applyBorder="1">
      <alignment/>
      <protection/>
    </xf>
    <xf numFmtId="0" fontId="4" fillId="0" borderId="0" xfId="65" applyFont="1" applyBorder="1" applyAlignment="1">
      <alignment horizontal="right" vertical="center"/>
      <protection/>
    </xf>
    <xf numFmtId="0" fontId="0" fillId="0" borderId="0" xfId="0" applyBorder="1"/>
    <xf numFmtId="0" fontId="0" fillId="0" borderId="5" xfId="0" applyBorder="1"/>
    <xf numFmtId="0" fontId="0" fillId="0" borderId="1" xfId="0" applyBorder="1"/>
    <xf numFmtId="0" fontId="0" fillId="0" borderId="29" xfId="0" applyBorder="1"/>
    <xf numFmtId="0" fontId="1" fillId="0" borderId="5" xfId="65" applyFont="1" applyBorder="1" applyAlignment="1">
      <alignment vertical="center"/>
      <protection/>
    </xf>
    <xf numFmtId="0" fontId="4" fillId="0" borderId="14" xfId="65" applyFont="1" applyBorder="1" applyAlignment="1">
      <alignment/>
      <protection/>
    </xf>
    <xf numFmtId="0" fontId="4" fillId="0" borderId="5" xfId="65" applyFont="1" applyBorder="1" applyAlignment="1">
      <alignment/>
      <protection/>
    </xf>
    <xf numFmtId="2" fontId="4" fillId="5" borderId="0" xfId="20" applyNumberFormat="1" applyFont="1" applyFill="1" applyBorder="1" applyAlignment="1">
      <alignment horizontal="center" vertical="center" wrapText="1"/>
      <protection/>
    </xf>
    <xf numFmtId="37" fontId="13" fillId="0" borderId="2" xfId="24" applyNumberFormat="1" applyFont="1" applyFill="1" applyBorder="1" applyAlignment="1">
      <alignment horizontal="center" vertical="center" wrapText="1"/>
      <protection/>
    </xf>
    <xf numFmtId="0" fontId="13" fillId="0" borderId="2" xfId="20" applyFont="1" applyBorder="1" applyAlignment="1">
      <alignment horizontal="left" vertical="center"/>
      <protection/>
    </xf>
    <xf numFmtId="0" fontId="13" fillId="0" borderId="2" xfId="20" applyFont="1" applyBorder="1" applyAlignment="1">
      <alignment horizontal="left" vertical="center" wrapText="1"/>
      <protection/>
    </xf>
    <xf numFmtId="0" fontId="23" fillId="0" borderId="23" xfId="60" applyFont="1" applyBorder="1" applyAlignment="1" applyProtection="1">
      <alignment horizontal="left" vertical="center" wrapText="1"/>
      <protection locked="0"/>
    </xf>
    <xf numFmtId="0" fontId="23" fillId="0" borderId="34" xfId="60" applyFont="1" applyBorder="1" applyAlignment="1" applyProtection="1">
      <alignment horizontal="center" vertical="center" wrapText="1"/>
      <protection locked="0"/>
    </xf>
    <xf numFmtId="49" fontId="23" fillId="0" borderId="2" xfId="60" applyNumberFormat="1" applyFont="1" applyBorder="1" applyAlignment="1" applyProtection="1">
      <alignment horizontal="center" vertical="center" wrapText="1"/>
      <protection locked="0"/>
    </xf>
    <xf numFmtId="0" fontId="20" fillId="0" borderId="19" xfId="60" applyFont="1" applyBorder="1" applyAlignment="1" applyProtection="1">
      <alignment horizontal="left" vertical="center" wrapText="1"/>
      <protection locked="0"/>
    </xf>
    <xf numFmtId="0" fontId="4" fillId="0" borderId="5" xfId="68" applyFont="1" applyBorder="1" applyAlignment="1">
      <alignment horizontal="left" vertical="center"/>
      <protection/>
    </xf>
    <xf numFmtId="0" fontId="4" fillId="0" borderId="35" xfId="68" applyFont="1" applyBorder="1" applyAlignment="1">
      <alignment horizontal="left" vertical="center"/>
      <protection/>
    </xf>
    <xf numFmtId="0" fontId="13" fillId="0" borderId="14" xfId="68" applyFont="1" applyBorder="1" applyAlignment="1">
      <alignment horizontal="left" vertical="center"/>
      <protection/>
    </xf>
    <xf numFmtId="49" fontId="33" fillId="0" borderId="18" xfId="63" applyNumberFormat="1" applyFont="1" applyBorder="1" applyAlignment="1">
      <alignment horizontal="left" vertical="center"/>
      <protection/>
    </xf>
    <xf numFmtId="164" fontId="7" fillId="0" borderId="36" xfId="67" applyNumberFormat="1" applyFont="1" applyBorder="1" applyAlignment="1">
      <alignment horizontal="right" vertical="center"/>
      <protection/>
    </xf>
    <xf numFmtId="8" fontId="11" fillId="0" borderId="0" xfId="63" applyNumberFormat="1" applyFont="1" applyBorder="1" applyAlignment="1">
      <alignment horizontal="right" vertical="center"/>
      <protection/>
    </xf>
    <xf numFmtId="164" fontId="33" fillId="0" borderId="37" xfId="63" applyNumberFormat="1" applyFont="1" applyFill="1" applyBorder="1" applyAlignment="1">
      <alignment horizontal="right" vertical="center"/>
      <protection/>
    </xf>
    <xf numFmtId="8" fontId="11" fillId="0" borderId="37" xfId="63" applyNumberFormat="1" applyFont="1" applyBorder="1" applyAlignment="1">
      <alignment horizontal="right" vertical="center"/>
      <protection/>
    </xf>
    <xf numFmtId="8" fontId="7" fillId="0" borderId="25" xfId="66" applyNumberFormat="1" applyFont="1" applyBorder="1" applyAlignment="1">
      <alignment horizontal="right" vertical="center"/>
      <protection/>
    </xf>
    <xf numFmtId="8" fontId="7" fillId="0" borderId="1" xfId="66" applyNumberFormat="1" applyFont="1" applyBorder="1" applyAlignment="1">
      <alignment horizontal="right" vertical="center"/>
      <protection/>
    </xf>
    <xf numFmtId="8" fontId="7" fillId="0" borderId="38" xfId="66" applyNumberFormat="1" applyFont="1" applyBorder="1" applyAlignment="1">
      <alignment horizontal="right" vertical="center"/>
      <protection/>
    </xf>
    <xf numFmtId="0" fontId="13" fillId="0" borderId="35" xfId="68" applyFont="1" applyBorder="1" applyAlignment="1">
      <alignment horizontal="left" vertical="center"/>
      <protection/>
    </xf>
    <xf numFmtId="0" fontId="31" fillId="0" borderId="14" xfId="63" applyFont="1" applyBorder="1" applyAlignment="1">
      <alignment horizontal="left" vertical="top" wrapText="1"/>
      <protection/>
    </xf>
    <xf numFmtId="0" fontId="31" fillId="0" borderId="18" xfId="63" applyFont="1" applyBorder="1" applyAlignment="1">
      <alignment horizontal="left" vertical="top" wrapText="1"/>
      <protection/>
    </xf>
    <xf numFmtId="0" fontId="31" fillId="0" borderId="25" xfId="63" applyFont="1" applyBorder="1" applyAlignment="1">
      <alignment horizontal="left" vertical="top" wrapText="1"/>
      <protection/>
    </xf>
    <xf numFmtId="0" fontId="45" fillId="0" borderId="0" xfId="66" applyFont="1" applyFill="1" applyBorder="1" applyAlignment="1">
      <alignment horizontal="center" vertical="center" wrapText="1"/>
      <protection/>
    </xf>
    <xf numFmtId="0" fontId="35" fillId="0" borderId="0" xfId="66" applyFont="1" applyAlignment="1">
      <alignment horizontal="center" vertical="center"/>
      <protection/>
    </xf>
    <xf numFmtId="0" fontId="34" fillId="0" borderId="0" xfId="66" applyFont="1" applyAlignment="1">
      <alignment horizontal="center" vertical="center"/>
      <protection/>
    </xf>
    <xf numFmtId="0" fontId="3" fillId="0" borderId="0" xfId="66" applyFont="1" applyBorder="1" applyAlignment="1">
      <alignment horizontal="center" vertical="center" wrapText="1"/>
      <protection/>
    </xf>
    <xf numFmtId="0" fontId="27" fillId="0" borderId="3" xfId="63" applyFont="1" applyBorder="1" applyAlignment="1">
      <alignment horizontal="center" vertical="center"/>
      <protection/>
    </xf>
    <xf numFmtId="0" fontId="27" fillId="0" borderId="4" xfId="63" applyFont="1" applyBorder="1" applyAlignment="1">
      <alignment horizontal="center" vertical="center"/>
      <protection/>
    </xf>
    <xf numFmtId="0" fontId="27" fillId="0" borderId="19" xfId="63" applyFont="1" applyBorder="1" applyAlignment="1">
      <alignment horizontal="center" vertical="center"/>
      <protection/>
    </xf>
    <xf numFmtId="0" fontId="6" fillId="0" borderId="7" xfId="65" applyFont="1" applyBorder="1" applyAlignment="1">
      <alignment horizontal="center" vertical="center"/>
      <protection/>
    </xf>
    <xf numFmtId="0" fontId="6" fillId="0" borderId="29" xfId="65" applyFont="1" applyBorder="1" applyAlignment="1">
      <alignment horizontal="center" vertical="center"/>
      <protection/>
    </xf>
    <xf numFmtId="0" fontId="6" fillId="0" borderId="8" xfId="65" applyFont="1" applyBorder="1" applyAlignment="1">
      <alignment horizontal="center" vertical="center"/>
      <protection/>
    </xf>
    <xf numFmtId="0" fontId="6" fillId="0" borderId="8" xfId="65" applyFont="1" applyBorder="1" applyAlignment="1">
      <alignment horizontal="right" vertical="center"/>
      <protection/>
    </xf>
    <xf numFmtId="166" fontId="4" fillId="0" borderId="14" xfId="20" applyNumberFormat="1" applyFont="1" applyBorder="1" applyAlignment="1">
      <alignment horizontal="left"/>
      <protection/>
    </xf>
    <xf numFmtId="166" fontId="4" fillId="0" borderId="18" xfId="20" applyNumberFormat="1" applyFont="1" applyBorder="1" applyAlignment="1">
      <alignment horizontal="left"/>
      <protection/>
    </xf>
    <xf numFmtId="166" fontId="4" fillId="0" borderId="25" xfId="20" applyNumberFormat="1" applyFont="1" applyBorder="1" applyAlignment="1">
      <alignment horizontal="left"/>
      <protection/>
    </xf>
    <xf numFmtId="0" fontId="15" fillId="0" borderId="39" xfId="20" applyFont="1" applyBorder="1" applyAlignment="1">
      <alignment horizontal="center" vertical="center"/>
      <protection/>
    </xf>
    <xf numFmtId="0" fontId="14" fillId="0" borderId="39" xfId="20" applyFont="1" applyBorder="1" applyAlignment="1">
      <alignment horizontal="center" vertical="center"/>
      <protection/>
    </xf>
    <xf numFmtId="0" fontId="14" fillId="0" borderId="40" xfId="20" applyFont="1" applyBorder="1" applyAlignment="1">
      <alignment horizontal="center" vertical="center"/>
      <protection/>
    </xf>
    <xf numFmtId="0" fontId="15" fillId="0" borderId="8" xfId="20" applyFont="1" applyBorder="1" applyAlignment="1">
      <alignment horizontal="center" vertical="center"/>
      <protection/>
    </xf>
    <xf numFmtId="0" fontId="14" fillId="0" borderId="41" xfId="20" applyFont="1" applyBorder="1" applyAlignment="1">
      <alignment horizontal="center" vertical="center"/>
      <protection/>
    </xf>
    <xf numFmtId="0" fontId="14" fillId="0" borderId="42" xfId="20" applyFont="1" applyBorder="1" applyAlignment="1">
      <alignment horizontal="center" vertical="center"/>
      <protection/>
    </xf>
    <xf numFmtId="0" fontId="3" fillId="0" borderId="0" xfId="20" applyFont="1" applyAlignment="1">
      <alignment horizontal="center" vertical="center" wrapText="1"/>
      <protection/>
    </xf>
    <xf numFmtId="49" fontId="3" fillId="0" borderId="3" xfId="20" applyNumberFormat="1" applyFont="1" applyFill="1" applyBorder="1" applyAlignment="1">
      <alignment horizontal="center" vertical="center"/>
      <protection/>
    </xf>
    <xf numFmtId="49" fontId="3" fillId="0" borderId="4" xfId="20" applyNumberFormat="1" applyFont="1" applyFill="1" applyBorder="1" applyAlignment="1">
      <alignment horizontal="center" vertical="center"/>
      <protection/>
    </xf>
    <xf numFmtId="49" fontId="3" fillId="0" borderId="19" xfId="20" applyNumberFormat="1" applyFont="1" applyFill="1" applyBorder="1" applyAlignment="1">
      <alignment horizontal="center" vertical="center"/>
      <protection/>
    </xf>
    <xf numFmtId="0" fontId="9" fillId="0" borderId="3" xfId="20" applyFont="1" applyBorder="1" applyAlignment="1">
      <alignment horizontal="left" vertical="top" wrapText="1"/>
      <protection/>
    </xf>
    <xf numFmtId="0" fontId="9" fillId="0" borderId="4" xfId="20" applyFont="1" applyBorder="1" applyAlignment="1">
      <alignment horizontal="left" vertical="top" wrapText="1"/>
      <protection/>
    </xf>
    <xf numFmtId="0" fontId="9" fillId="0" borderId="19" xfId="20" applyFont="1" applyBorder="1" applyAlignment="1">
      <alignment horizontal="left" vertical="top" wrapText="1"/>
      <protection/>
    </xf>
    <xf numFmtId="164" fontId="6" fillId="0" borderId="4" xfId="23" applyNumberFormat="1" applyFont="1" applyFill="1" applyBorder="1" applyAlignment="1">
      <alignment horizontal="right" vertical="center"/>
      <protection/>
    </xf>
    <xf numFmtId="164" fontId="6" fillId="0" borderId="19" xfId="23" applyNumberFormat="1" applyFont="1" applyFill="1" applyBorder="1" applyAlignment="1">
      <alignment horizontal="right" vertical="center"/>
      <protection/>
    </xf>
    <xf numFmtId="0" fontId="9" fillId="0" borderId="3" xfId="20" applyFont="1" applyBorder="1" applyAlignment="1">
      <alignment horizontal="left" vertical="center" wrapText="1"/>
      <protection/>
    </xf>
    <xf numFmtId="0" fontId="9" fillId="0" borderId="4" xfId="20" applyFont="1" applyBorder="1" applyAlignment="1">
      <alignment horizontal="left" vertical="center" wrapText="1"/>
      <protection/>
    </xf>
    <xf numFmtId="0" fontId="9" fillId="0" borderId="19" xfId="20" applyFont="1" applyBorder="1" applyAlignment="1">
      <alignment horizontal="left" vertical="center" wrapText="1"/>
      <protection/>
    </xf>
    <xf numFmtId="49" fontId="9" fillId="0" borderId="3" xfId="20" applyNumberFormat="1" applyFont="1" applyBorder="1" applyAlignment="1">
      <alignment horizontal="center" vertical="center" wrapText="1"/>
      <protection/>
    </xf>
    <xf numFmtId="49" fontId="9" fillId="0" borderId="4" xfId="20" applyNumberFormat="1" applyFont="1" applyBorder="1" applyAlignment="1">
      <alignment horizontal="center" vertical="center" wrapText="1"/>
      <protection/>
    </xf>
    <xf numFmtId="49" fontId="9" fillId="0" borderId="19" xfId="20" applyNumberFormat="1" applyFont="1" applyBorder="1" applyAlignment="1">
      <alignment horizontal="center" vertical="center" wrapText="1"/>
      <protection/>
    </xf>
    <xf numFmtId="49" fontId="3" fillId="0" borderId="3" xfId="20" applyNumberFormat="1" applyFont="1" applyBorder="1" applyAlignment="1">
      <alignment horizontal="center" vertical="center"/>
      <protection/>
    </xf>
    <xf numFmtId="49" fontId="3" fillId="0" borderId="4" xfId="20" applyNumberFormat="1" applyFont="1" applyBorder="1" applyAlignment="1">
      <alignment horizontal="center" vertical="center"/>
      <protection/>
    </xf>
    <xf numFmtId="49" fontId="3" fillId="0" borderId="19" xfId="20" applyNumberFormat="1" applyFont="1" applyBorder="1" applyAlignment="1">
      <alignment horizontal="center" vertical="center"/>
      <protection/>
    </xf>
    <xf numFmtId="164" fontId="6" fillId="0" borderId="4" xfId="23" applyNumberFormat="1" applyFont="1" applyBorder="1" applyAlignment="1">
      <alignment horizontal="right" vertical="center"/>
      <protection/>
    </xf>
    <xf numFmtId="164" fontId="6" fillId="0" borderId="19" xfId="23" applyNumberFormat="1" applyFont="1" applyBorder="1" applyAlignment="1">
      <alignment horizontal="right" vertical="center"/>
      <protection/>
    </xf>
    <xf numFmtId="0" fontId="0" fillId="0" borderId="19" xfId="0" applyNumberFormat="1" applyBorder="1"/>
  </cellXfs>
  <cellStyles count="9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rot.o skutečné výměře_př_5" xfId="20"/>
    <cellStyle name="normální_přílohy_fakturace_PS122801_1 2" xfId="21"/>
    <cellStyle name="Excel Built-in Excel Built-in Excel Built-in Excel Built-in Excel Built-in Excel Built-in Excel Built-in čárky [0]_12-19-01 Mosty u Jablunk.,žel. propust.km 289,552 zruš.-D204-" xfId="22"/>
    <cellStyle name="normální_050_SO130101_068_SO130101" xfId="23"/>
    <cellStyle name="normální 3" xfId="24"/>
    <cellStyle name="Normální 132" xfId="25"/>
    <cellStyle name="normální_POL.XLS" xfId="26"/>
    <cellStyle name="normální_ZP SO111701_11_07_027_SO131911" xfId="27"/>
    <cellStyle name="Normální 2" xfId="28"/>
    <cellStyle name="Normální 4" xfId="29"/>
    <cellStyle name="normální 2 2" xfId="30"/>
    <cellStyle name="Normální 5" xfId="31"/>
    <cellStyle name="Normální 6" xfId="32"/>
    <cellStyle name="Normální 2 3" xfId="33"/>
    <cellStyle name="Čárka 2" xfId="34"/>
    <cellStyle name="Procenta 2" xfId="35"/>
    <cellStyle name="Hypertextový odkaz 2" xfId="36"/>
    <cellStyle name="Excel Built-in Normal" xfId="37"/>
    <cellStyle name="Hypertextový odkaz 3" xfId="38"/>
    <cellStyle name="Měna 2" xfId="39"/>
    <cellStyle name="Normální 2 5" xfId="40"/>
    <cellStyle name="Normální 2 4" xfId="41"/>
    <cellStyle name="Normální 8" xfId="42"/>
    <cellStyle name="Normální 9" xfId="43"/>
    <cellStyle name="Normální 7" xfId="44"/>
    <cellStyle name="Normální 2 6" xfId="45"/>
    <cellStyle name="Normální 10" xfId="46"/>
    <cellStyle name="Normální 2 7" xfId="47"/>
    <cellStyle name="Normální 2 8" xfId="48"/>
    <cellStyle name="Normální 2 9" xfId="49"/>
    <cellStyle name="Normální 11" xfId="50"/>
    <cellStyle name="Čárka 3" xfId="51"/>
    <cellStyle name="Měna 3" xfId="52"/>
    <cellStyle name="Normální 2 10" xfId="53"/>
    <cellStyle name="Normální 3 2" xfId="54"/>
    <cellStyle name="Normální 4 2" xfId="55"/>
    <cellStyle name="Měna 2 2" xfId="56"/>
    <cellStyle name="Měna 3 2" xfId="57"/>
    <cellStyle name="Měna 2 3" xfId="58"/>
    <cellStyle name="Měna 3 3" xfId="59"/>
    <cellStyle name="Normal 2" xfId="60"/>
    <cellStyle name="Normal 3" xfId="61"/>
    <cellStyle name="normální_POL.XLS 2" xfId="62"/>
    <cellStyle name="normální 2 11" xfId="63"/>
    <cellStyle name="Normální 4 3" xfId="64"/>
    <cellStyle name="normální_Zjišť.prot. 2" xfId="65"/>
    <cellStyle name="normální_Prot.o skutečné výměře_př_5 2" xfId="66"/>
    <cellStyle name="normální_050_SO130101_068_SO130101 2" xfId="67"/>
    <cellStyle name="normální_010_SO151601 2" xfId="68"/>
    <cellStyle name="Excel Built-in Excel Built-in Excel Built-in Excel Built-in Excel Built-in Excel Built-in Excel Built-in čárky [0]_12-19-01 Mosty u Jablunk.,žel. propust.km 289,552 zruš.-D204- 2" xfId="69"/>
    <cellStyle name="normální_přílohy_fakturace_PS122801_1 2 2" xfId="70"/>
    <cellStyle name="čárky 2" xfId="71"/>
    <cellStyle name="čárky 3" xfId="72"/>
    <cellStyle name="Excel Built-in Normal 2" xfId="73"/>
    <cellStyle name="Excel Built-in Normal 3" xfId="74"/>
    <cellStyle name="normální 12" xfId="75"/>
    <cellStyle name="Normální 12 2" xfId="76"/>
    <cellStyle name="Normální 12 3" xfId="77"/>
    <cellStyle name="normální 13" xfId="78"/>
    <cellStyle name="Normální 132 2" xfId="79"/>
    <cellStyle name="normální 2 12" xfId="80"/>
    <cellStyle name="normální 2 2 2" xfId="81"/>
    <cellStyle name="Normální 3 2 2" xfId="82"/>
    <cellStyle name="Normální 3 3" xfId="83"/>
    <cellStyle name="Normální 3 4" xfId="84"/>
    <cellStyle name="Normální 4 10" xfId="85"/>
    <cellStyle name="Normální 4 4" xfId="86"/>
    <cellStyle name="Normální 4 5" xfId="87"/>
    <cellStyle name="Normální 4 6" xfId="88"/>
    <cellStyle name="Normální 4 7" xfId="89"/>
    <cellStyle name="Normální 4 8" xfId="90"/>
    <cellStyle name="Normální 4 9" xfId="91"/>
    <cellStyle name="normální 16" xfId="92"/>
    <cellStyle name="normální 35" xfId="93"/>
    <cellStyle name="normální 34" xfId="94"/>
    <cellStyle name="normální 33" xfId="95"/>
    <cellStyle name="normální 32" xfId="96"/>
    <cellStyle name="normální 31" xfId="97"/>
    <cellStyle name="normální 30" xfId="98"/>
    <cellStyle name="normální 29" xfId="99"/>
    <cellStyle name="normální 28" xfId="100"/>
    <cellStyle name="normální 27" xfId="101"/>
    <cellStyle name="normální 26" xfId="102"/>
    <cellStyle name="normální 25" xfId="103"/>
    <cellStyle name="normální 24" xfId="104"/>
    <cellStyle name="normální 23" xfId="105"/>
    <cellStyle name="normální 22" xfId="106"/>
    <cellStyle name="normální 21" xfId="107"/>
    <cellStyle name="normální 20" xfId="108"/>
    <cellStyle name="normální 18" xfId="109"/>
    <cellStyle name="normální 17" xfId="110"/>
    <cellStyle name="normální 15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mas.nehudek.000\AppData\Local\Microsoft\Windows\INetCache\Content.Outlook\EM2739ER\Kopie%20-%20ASENTAL-Proke&#353;ovoOvl&#225;d&#225;n&#237;%20osv.schodi&#353;t&#283;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ala\Downloads\ZL04%20-%20SD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C4" t="str">
            <v>Prokešovo nám.5 a 6, 1.NP-6.NP</v>
          </cell>
        </row>
        <row r="6">
          <cell r="C6" t="str">
            <v>Ovládání osvětlení na chodbách a mezipatrech</v>
          </cell>
        </row>
      </sheetData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L_rekapitulace"/>
      <sheetName val="TZL_04 "/>
    </sheetNames>
    <sheetDataSet>
      <sheetData sheetId="0">
        <row r="6">
          <cell r="A6" t="str">
            <v>stavba: "Beskydské divadlo - zesílení stropních desek ve východní části přístavby, vč. souvisejících stavebních úprav"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abSelected="1" workbookViewId="0" topLeftCell="A6">
      <selection activeCell="A6" sqref="A6:E6"/>
    </sheetView>
  </sheetViews>
  <sheetFormatPr defaultColWidth="9.140625" defaultRowHeight="15"/>
  <cols>
    <col min="1" max="1" width="8.57421875" style="105" customWidth="1"/>
    <col min="2" max="2" width="45.00390625" style="105" customWidth="1"/>
    <col min="3" max="3" width="17.7109375" style="105" customWidth="1"/>
    <col min="4" max="4" width="16.28125" style="105" customWidth="1"/>
    <col min="5" max="5" width="19.421875" style="105" customWidth="1"/>
    <col min="6" max="16384" width="9.140625" style="105" customWidth="1"/>
  </cols>
  <sheetData>
    <row r="1" spans="1:5" ht="15.75" hidden="1">
      <c r="A1" s="175"/>
      <c r="B1" s="175"/>
      <c r="C1" s="175"/>
      <c r="D1" s="175"/>
      <c r="E1" s="175"/>
    </row>
    <row r="2" spans="1:5" ht="15.75" hidden="1">
      <c r="A2" s="175"/>
      <c r="B2" s="175"/>
      <c r="C2" s="175"/>
      <c r="D2" s="175"/>
      <c r="E2" s="175"/>
    </row>
    <row r="3" spans="1:5" ht="27" hidden="1">
      <c r="A3" s="320"/>
      <c r="B3" s="320"/>
      <c r="C3" s="320"/>
      <c r="D3" s="320"/>
      <c r="E3" s="320"/>
    </row>
    <row r="4" spans="1:5" ht="24.75" hidden="1">
      <c r="A4" s="321"/>
      <c r="B4" s="321"/>
      <c r="C4" s="321"/>
      <c r="D4" s="321"/>
      <c r="E4" s="321"/>
    </row>
    <row r="5" spans="1:5" ht="24.75" hidden="1">
      <c r="A5" s="201"/>
      <c r="B5" s="201"/>
      <c r="C5" s="201"/>
      <c r="D5" s="201"/>
      <c r="E5" s="201"/>
    </row>
    <row r="6" spans="1:5" ht="56.25" customHeight="1">
      <c r="A6" s="322" t="s">
        <v>130</v>
      </c>
      <c r="B6" s="322"/>
      <c r="C6" s="322"/>
      <c r="D6" s="322"/>
      <c r="E6" s="322"/>
    </row>
    <row r="7" spans="1:6" ht="15">
      <c r="A7" s="200"/>
      <c r="B7" s="256"/>
      <c r="C7" s="256"/>
      <c r="D7" s="255"/>
      <c r="E7" s="255"/>
      <c r="F7" s="215"/>
    </row>
    <row r="8" spans="1:5" ht="15">
      <c r="A8" s="199" t="s">
        <v>126</v>
      </c>
      <c r="B8" s="198"/>
      <c r="C8" s="198"/>
      <c r="D8" s="198"/>
      <c r="E8" s="197"/>
    </row>
    <row r="9" spans="1:5" ht="15">
      <c r="A9" s="196" t="s">
        <v>125</v>
      </c>
      <c r="B9" s="195" t="s">
        <v>124</v>
      </c>
      <c r="C9" s="194"/>
      <c r="D9" s="194"/>
      <c r="E9" s="193"/>
    </row>
    <row r="10" spans="1:5" ht="15">
      <c r="A10" s="192" t="s">
        <v>123</v>
      </c>
      <c r="B10" s="191" t="s">
        <v>122</v>
      </c>
      <c r="C10" s="190"/>
      <c r="D10" s="190"/>
      <c r="E10" s="189"/>
    </row>
    <row r="11" spans="1:5" ht="15">
      <c r="A11" s="188" t="s">
        <v>121</v>
      </c>
      <c r="B11" s="276" t="s">
        <v>211</v>
      </c>
      <c r="C11" s="187"/>
      <c r="D11" s="186" t="s">
        <v>120</v>
      </c>
      <c r="E11" s="185">
        <v>14388088.88</v>
      </c>
    </row>
    <row r="12" spans="1:5" ht="15">
      <c r="A12" s="184"/>
      <c r="B12" s="184"/>
      <c r="C12" s="184"/>
      <c r="D12" s="184"/>
      <c r="E12" s="184"/>
    </row>
    <row r="13" spans="1:5" ht="15">
      <c r="A13" s="97" t="s">
        <v>119</v>
      </c>
      <c r="B13" s="99"/>
      <c r="C13" s="99"/>
      <c r="D13" s="99"/>
      <c r="E13" s="99"/>
    </row>
    <row r="14" spans="1:5" ht="15">
      <c r="A14" s="183" t="s">
        <v>115</v>
      </c>
      <c r="B14" s="182" t="s">
        <v>118</v>
      </c>
      <c r="C14" s="181" t="s">
        <v>113</v>
      </c>
      <c r="D14" s="180" t="s">
        <v>112</v>
      </c>
      <c r="E14" s="179" t="s">
        <v>111</v>
      </c>
    </row>
    <row r="15" spans="1:5" ht="15">
      <c r="A15" s="304" t="s">
        <v>95</v>
      </c>
      <c r="B15" s="208" t="s">
        <v>81</v>
      </c>
      <c r="C15" s="167">
        <v>230561.33</v>
      </c>
      <c r="D15" s="309">
        <f aca="true" t="shared" si="0" ref="D15:D21">C15*0.21</f>
        <v>48417.87929999999</v>
      </c>
      <c r="E15" s="312">
        <f aca="true" t="shared" si="1" ref="E15:E21">C15+D15</f>
        <v>278979.2093</v>
      </c>
    </row>
    <row r="16" spans="1:5" ht="15">
      <c r="A16" s="304" t="s">
        <v>96</v>
      </c>
      <c r="B16" s="208" t="s">
        <v>131</v>
      </c>
      <c r="C16" s="167">
        <v>114880.67</v>
      </c>
      <c r="D16" s="309">
        <f t="shared" si="0"/>
        <v>24124.9407</v>
      </c>
      <c r="E16" s="313">
        <f t="shared" si="1"/>
        <v>139005.6107</v>
      </c>
    </row>
    <row r="17" spans="1:5" ht="15">
      <c r="A17" s="304" t="s">
        <v>97</v>
      </c>
      <c r="B17" s="208" t="s">
        <v>44</v>
      </c>
      <c r="C17" s="167">
        <v>5273.7</v>
      </c>
      <c r="D17" s="309">
        <f t="shared" si="0"/>
        <v>1107.4769999999999</v>
      </c>
      <c r="E17" s="313">
        <f t="shared" si="1"/>
        <v>6381.177</v>
      </c>
    </row>
    <row r="18" spans="1:5" ht="15">
      <c r="A18" s="304" t="s">
        <v>98</v>
      </c>
      <c r="B18" s="208" t="s">
        <v>43</v>
      </c>
      <c r="C18" s="167">
        <v>17485.15</v>
      </c>
      <c r="D18" s="309">
        <f t="shared" si="0"/>
        <v>3671.8815</v>
      </c>
      <c r="E18" s="313">
        <f t="shared" si="1"/>
        <v>21157.0315</v>
      </c>
    </row>
    <row r="19" spans="1:5" ht="15">
      <c r="A19" s="304" t="s">
        <v>99</v>
      </c>
      <c r="B19" s="208" t="s">
        <v>73</v>
      </c>
      <c r="C19" s="167">
        <v>41043.25</v>
      </c>
      <c r="D19" s="309">
        <f t="shared" si="0"/>
        <v>8619.0825</v>
      </c>
      <c r="E19" s="313">
        <f t="shared" si="1"/>
        <v>49662.332500000004</v>
      </c>
    </row>
    <row r="20" spans="1:5" ht="15">
      <c r="A20" s="304" t="s">
        <v>167</v>
      </c>
      <c r="B20" s="208" t="s">
        <v>166</v>
      </c>
      <c r="C20" s="254">
        <v>49705.75</v>
      </c>
      <c r="D20" s="309">
        <f t="shared" si="0"/>
        <v>10438.2075</v>
      </c>
      <c r="E20" s="313">
        <f t="shared" si="1"/>
        <v>60143.957500000004</v>
      </c>
    </row>
    <row r="21" spans="1:5" ht="15.75" thickBot="1">
      <c r="A21" s="305" t="s">
        <v>188</v>
      </c>
      <c r="B21" s="208" t="s">
        <v>191</v>
      </c>
      <c r="C21" s="310">
        <v>100527.16</v>
      </c>
      <c r="D21" s="311">
        <f t="shared" si="0"/>
        <v>21110.7036</v>
      </c>
      <c r="E21" s="314">
        <f t="shared" si="1"/>
        <v>121637.86360000001</v>
      </c>
    </row>
    <row r="22" spans="1:12" ht="15.75" thickBot="1">
      <c r="A22" s="178"/>
      <c r="B22" s="177" t="s">
        <v>117</v>
      </c>
      <c r="C22" s="308">
        <f>SUM(C15:C21)</f>
        <v>559477.01</v>
      </c>
      <c r="D22" s="308">
        <f>SUM(D15:D21)</f>
        <v>117490.1721</v>
      </c>
      <c r="E22" s="308">
        <f>SUM(E15:E21)</f>
        <v>676967.1821</v>
      </c>
      <c r="F22" s="215"/>
      <c r="G22" s="215"/>
      <c r="H22" s="215"/>
      <c r="I22" s="215"/>
      <c r="J22" s="215"/>
      <c r="K22" s="215"/>
      <c r="L22" s="215"/>
    </row>
    <row r="23" spans="1:12" ht="15.75">
      <c r="A23" s="176"/>
      <c r="B23" s="175"/>
      <c r="C23" s="175"/>
      <c r="D23" s="175"/>
      <c r="E23" s="175"/>
      <c r="F23" s="215"/>
      <c r="G23" s="215"/>
      <c r="H23" s="215"/>
      <c r="I23" s="215"/>
      <c r="J23" s="215"/>
      <c r="K23" s="215"/>
      <c r="L23" s="215"/>
    </row>
    <row r="24" spans="1:5" ht="15">
      <c r="A24" s="97" t="s">
        <v>116</v>
      </c>
      <c r="B24" s="99"/>
      <c r="C24" s="99"/>
      <c r="D24" s="99"/>
      <c r="E24" s="99"/>
    </row>
    <row r="25" spans="1:5" ht="15">
      <c r="A25" s="174" t="s">
        <v>115</v>
      </c>
      <c r="B25" s="173" t="s">
        <v>114</v>
      </c>
      <c r="C25" s="172" t="s">
        <v>113</v>
      </c>
      <c r="D25" s="171" t="s">
        <v>112</v>
      </c>
      <c r="E25" s="170" t="s">
        <v>111</v>
      </c>
    </row>
    <row r="26" spans="1:5" ht="15">
      <c r="A26" s="306"/>
      <c r="B26" s="307" t="s">
        <v>110</v>
      </c>
      <c r="C26" s="169">
        <v>14388088.88</v>
      </c>
      <c r="D26" s="169">
        <v>3021498.6648000013</v>
      </c>
      <c r="E26" s="168">
        <v>17409587.544800002</v>
      </c>
    </row>
    <row r="27" spans="1:5" ht="15">
      <c r="A27" s="203"/>
      <c r="B27" s="202" t="s">
        <v>109</v>
      </c>
      <c r="C27" s="167">
        <v>1428452.04</v>
      </c>
      <c r="D27" s="167">
        <v>299974.9283999999</v>
      </c>
      <c r="E27" s="166">
        <v>1728426.9684</v>
      </c>
    </row>
    <row r="28" spans="1:5" ht="15">
      <c r="A28" s="203"/>
      <c r="B28" s="202" t="s">
        <v>132</v>
      </c>
      <c r="C28" s="167">
        <v>346407.71</v>
      </c>
      <c r="D28" s="167">
        <v>72745.62</v>
      </c>
      <c r="E28" s="204">
        <v>419153.33</v>
      </c>
    </row>
    <row r="29" spans="1:5" ht="15">
      <c r="A29" s="203"/>
      <c r="B29" s="202" t="s">
        <v>127</v>
      </c>
      <c r="C29" s="167">
        <v>0</v>
      </c>
      <c r="D29" s="167">
        <v>0</v>
      </c>
      <c r="E29" s="204">
        <v>0</v>
      </c>
    </row>
    <row r="30" spans="1:5" ht="15.75" thickBot="1">
      <c r="A30" s="315"/>
      <c r="B30" s="202" t="s">
        <v>128</v>
      </c>
      <c r="C30" s="254">
        <f>SUM(C15:C21)</f>
        <v>559477.01</v>
      </c>
      <c r="D30" s="167">
        <f>C30*0.21</f>
        <v>117490.1721</v>
      </c>
      <c r="E30" s="204">
        <f>C30+D30</f>
        <v>676967.1821</v>
      </c>
    </row>
    <row r="31" spans="1:5" ht="15.75" thickBot="1">
      <c r="A31" s="205"/>
      <c r="B31" s="206" t="s">
        <v>108</v>
      </c>
      <c r="C31" s="207">
        <f>C26+C27+C28+C30</f>
        <v>16722425.640000002</v>
      </c>
      <c r="D31" s="207">
        <f>D26+D27+D28+D30</f>
        <v>3511709.3853000016</v>
      </c>
      <c r="E31" s="207">
        <f>E26+E27+E28+E30</f>
        <v>20234135.025300004</v>
      </c>
    </row>
    <row r="32" spans="1:5" ht="15">
      <c r="A32" s="98"/>
      <c r="B32" s="98"/>
      <c r="C32" s="98"/>
      <c r="D32" s="98"/>
      <c r="E32" s="98"/>
    </row>
    <row r="33" spans="1:5" ht="15">
      <c r="A33" s="97" t="s">
        <v>107</v>
      </c>
      <c r="B33" s="99"/>
      <c r="C33" s="99"/>
      <c r="D33" s="99"/>
      <c r="E33" s="99"/>
    </row>
    <row r="34" spans="1:5" ht="15">
      <c r="A34" s="316"/>
      <c r="B34" s="317"/>
      <c r="C34" s="317"/>
      <c r="D34" s="317"/>
      <c r="E34" s="318"/>
    </row>
    <row r="35" spans="1:5" ht="15">
      <c r="A35" s="210" t="s">
        <v>129</v>
      </c>
      <c r="B35" s="211"/>
      <c r="C35" s="211" t="s">
        <v>199</v>
      </c>
      <c r="D35" s="212"/>
      <c r="E35" s="164"/>
    </row>
    <row r="36" spans="1:5" ht="15">
      <c r="A36" s="165" t="s">
        <v>106</v>
      </c>
      <c r="B36" s="98"/>
      <c r="C36" s="98"/>
      <c r="D36" s="98"/>
      <c r="E36" s="164"/>
    </row>
    <row r="37" spans="1:5" ht="15">
      <c r="A37" s="163" t="s">
        <v>105</v>
      </c>
      <c r="B37" s="162"/>
      <c r="C37" s="162"/>
      <c r="D37" s="162"/>
      <c r="E37" s="161"/>
    </row>
    <row r="38" spans="1:5" ht="15">
      <c r="A38" s="98"/>
      <c r="B38" s="98"/>
      <c r="C38" s="98"/>
      <c r="D38" s="98"/>
      <c r="E38" s="98"/>
    </row>
    <row r="39" spans="1:5" ht="15">
      <c r="A39" s="97" t="s">
        <v>0</v>
      </c>
      <c r="B39" s="99"/>
      <c r="C39" s="99"/>
      <c r="D39" s="99"/>
      <c r="E39" s="99"/>
    </row>
    <row r="40" spans="1:5" ht="15">
      <c r="A40" s="160"/>
      <c r="B40" s="159"/>
      <c r="C40" s="159"/>
      <c r="D40" s="159"/>
      <c r="E40" s="158"/>
    </row>
    <row r="41" spans="1:5" ht="15">
      <c r="A41" s="98"/>
      <c r="B41" s="98"/>
      <c r="C41" s="98"/>
      <c r="D41" s="98"/>
      <c r="E41" s="98"/>
    </row>
    <row r="42" spans="1:5" ht="15">
      <c r="A42" s="97" t="s">
        <v>221</v>
      </c>
      <c r="B42" s="99"/>
      <c r="C42" s="99"/>
      <c r="D42" s="99"/>
      <c r="E42" s="99"/>
    </row>
    <row r="43" spans="1:5" ht="15">
      <c r="A43" s="323"/>
      <c r="B43" s="324"/>
      <c r="C43" s="324"/>
      <c r="D43" s="324"/>
      <c r="E43" s="325"/>
    </row>
    <row r="44" spans="1:5" ht="15">
      <c r="A44" s="98"/>
      <c r="B44" s="98"/>
      <c r="C44" s="98"/>
      <c r="D44" s="98"/>
      <c r="E44" s="98"/>
    </row>
    <row r="45" spans="1:5" ht="15">
      <c r="A45" s="97" t="s">
        <v>104</v>
      </c>
      <c r="B45" s="99"/>
      <c r="C45" s="99"/>
      <c r="D45" s="99"/>
      <c r="E45" s="99"/>
    </row>
    <row r="46" spans="1:5" ht="15">
      <c r="A46" s="323"/>
      <c r="B46" s="324"/>
      <c r="C46" s="324"/>
      <c r="D46" s="324"/>
      <c r="E46" s="325"/>
    </row>
    <row r="47" spans="1:5" ht="15">
      <c r="A47" s="98"/>
      <c r="B47" s="98"/>
      <c r="C47" s="98"/>
      <c r="D47" s="98"/>
      <c r="E47" s="98"/>
    </row>
    <row r="48" spans="1:5" ht="15">
      <c r="A48" s="286" t="s">
        <v>103</v>
      </c>
      <c r="B48" s="287"/>
      <c r="C48" s="287"/>
      <c r="D48" s="287"/>
      <c r="E48" s="287"/>
    </row>
    <row r="49" spans="1:5" ht="22.5" customHeight="1">
      <c r="A49" s="294" t="s">
        <v>212</v>
      </c>
      <c r="B49" s="274"/>
      <c r="C49" s="294" t="s">
        <v>212</v>
      </c>
      <c r="D49" s="103"/>
      <c r="E49" s="104"/>
    </row>
    <row r="50" spans="1:6" ht="15">
      <c r="A50" s="102" t="s">
        <v>102</v>
      </c>
      <c r="B50" s="94"/>
      <c r="C50" s="102" t="s">
        <v>101</v>
      </c>
      <c r="D50" s="288"/>
      <c r="E50" s="89"/>
      <c r="F50" s="213"/>
    </row>
    <row r="51" spans="1:5" ht="15">
      <c r="A51" s="102"/>
      <c r="B51" s="94"/>
      <c r="C51" s="293"/>
      <c r="D51" s="288"/>
      <c r="E51" s="94"/>
    </row>
    <row r="52" spans="1:5" ht="15">
      <c r="A52" s="290"/>
      <c r="B52" s="291"/>
      <c r="C52" s="290"/>
      <c r="D52" s="289"/>
      <c r="E52" s="291"/>
    </row>
    <row r="53" spans="1:10" ht="15">
      <c r="A53" s="326" t="s">
        <v>18</v>
      </c>
      <c r="B53" s="327"/>
      <c r="C53" s="326" t="s">
        <v>20</v>
      </c>
      <c r="D53" s="328"/>
      <c r="E53" s="327"/>
      <c r="F53" s="214"/>
      <c r="H53" s="213"/>
      <c r="I53" s="215"/>
      <c r="J53" s="215"/>
    </row>
    <row r="54" spans="1:10" ht="22.5" customHeight="1">
      <c r="A54" s="295" t="s">
        <v>212</v>
      </c>
      <c r="B54" s="291"/>
      <c r="C54" s="295" t="s">
        <v>212</v>
      </c>
      <c r="D54" s="289"/>
      <c r="E54" s="291"/>
      <c r="F54" s="215"/>
      <c r="G54" s="215"/>
      <c r="H54" s="215"/>
      <c r="I54" s="215"/>
      <c r="J54" s="215"/>
    </row>
    <row r="55" spans="1:5" ht="15">
      <c r="A55" s="102" t="s">
        <v>220</v>
      </c>
      <c r="B55" s="291"/>
      <c r="C55" s="102" t="s">
        <v>222</v>
      </c>
      <c r="D55" s="289"/>
      <c r="E55" s="291"/>
    </row>
    <row r="56" spans="1:5" ht="15">
      <c r="A56" s="290"/>
      <c r="B56" s="291"/>
      <c r="C56" s="289"/>
      <c r="D56" s="289"/>
      <c r="E56" s="291"/>
    </row>
    <row r="57" spans="1:5" ht="15">
      <c r="A57" s="290"/>
      <c r="B57" s="291"/>
      <c r="C57" s="289"/>
      <c r="D57" s="289"/>
      <c r="E57" s="291"/>
    </row>
    <row r="58" spans="1:5" ht="16.5" customHeight="1">
      <c r="A58" s="326" t="s">
        <v>223</v>
      </c>
      <c r="B58" s="327"/>
      <c r="C58" s="329" t="s">
        <v>224</v>
      </c>
      <c r="D58" s="329"/>
      <c r="E58" s="292"/>
    </row>
    <row r="59" spans="1:5" ht="63.75" customHeight="1">
      <c r="A59" s="319" t="s">
        <v>100</v>
      </c>
      <c r="B59" s="319"/>
      <c r="C59" s="319"/>
      <c r="D59" s="319"/>
      <c r="E59" s="319"/>
    </row>
    <row r="61" spans="2:3" ht="15">
      <c r="B61" s="289"/>
      <c r="C61" s="289"/>
    </row>
    <row r="62" spans="2:3" ht="15">
      <c r="B62" s="289"/>
      <c r="C62" s="289"/>
    </row>
    <row r="63" spans="2:3" ht="15">
      <c r="B63" s="289"/>
      <c r="C63" s="289"/>
    </row>
  </sheetData>
  <mergeCells count="11">
    <mergeCell ref="A34:E34"/>
    <mergeCell ref="A59:E59"/>
    <mergeCell ref="A3:E3"/>
    <mergeCell ref="A4:E4"/>
    <mergeCell ref="A6:E6"/>
    <mergeCell ref="A43:E43"/>
    <mergeCell ref="A46:E46"/>
    <mergeCell ref="A53:B53"/>
    <mergeCell ref="C53:E53"/>
    <mergeCell ref="A58:B58"/>
    <mergeCell ref="C58:D5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000396251678"/>
    <pageSetUpPr fitToPage="1"/>
  </sheetPr>
  <dimension ref="A1:R34"/>
  <sheetViews>
    <sheetView zoomScaleSheetLayoutView="90" workbookViewId="0" topLeftCell="A1"/>
  </sheetViews>
  <sheetFormatPr defaultColWidth="9.140625" defaultRowHeight="15"/>
  <cols>
    <col min="1" max="1" width="5.8515625" style="1" customWidth="1"/>
    <col min="2" max="2" width="12.57421875" style="1" customWidth="1"/>
    <col min="3" max="3" width="45.421875" style="1" customWidth="1"/>
    <col min="4" max="4" width="6.8515625" style="1" customWidth="1"/>
    <col min="5" max="5" width="8.57421875" style="1" customWidth="1"/>
    <col min="6" max="7" width="12.421875" style="1" customWidth="1"/>
    <col min="8" max="8" width="2.140625" style="2" customWidth="1"/>
    <col min="9" max="9" width="8.8515625" style="1" hidden="1" customWidth="1"/>
    <col min="10" max="10" width="14.140625" style="1" hidden="1" customWidth="1"/>
    <col min="11" max="11" width="9.140625" style="1" hidden="1" customWidth="1"/>
    <col min="12" max="16384" width="9.140625" style="1" customWidth="1"/>
  </cols>
  <sheetData>
    <row r="1" spans="1:7" ht="24.95" customHeight="1">
      <c r="A1" s="5"/>
      <c r="B1" s="5"/>
      <c r="C1" s="6"/>
      <c r="D1" s="5"/>
      <c r="E1" s="7"/>
      <c r="F1" s="7"/>
      <c r="G1" s="270" t="s">
        <v>95</v>
      </c>
    </row>
    <row r="2" spans="1:7" ht="5.1" customHeight="1">
      <c r="A2" s="5"/>
      <c r="B2" s="5"/>
      <c r="C2" s="6"/>
      <c r="D2" s="5"/>
      <c r="E2" s="7"/>
      <c r="F2" s="7"/>
      <c r="G2" s="8"/>
    </row>
    <row r="3" spans="1:7" ht="35.25" customHeight="1">
      <c r="A3" s="339" t="str">
        <f>'[2]ZL_rekapitulace'!A6</f>
        <v>stavba: "Beskydské divadlo - zesílení stropních desek ve východní části přístavby, vč. souvisejících stavebních úprav"</v>
      </c>
      <c r="B3" s="339"/>
      <c r="C3" s="339"/>
      <c r="D3" s="339"/>
      <c r="E3" s="339"/>
      <c r="F3" s="339"/>
      <c r="G3" s="339"/>
    </row>
    <row r="4" spans="1:7" ht="5.1" customHeight="1">
      <c r="A4" s="38"/>
      <c r="B4" s="38"/>
      <c r="C4" s="38"/>
      <c r="D4" s="38"/>
      <c r="E4" s="38"/>
      <c r="F4" s="38"/>
      <c r="G4" s="38"/>
    </row>
    <row r="5" spans="1:7" ht="12.6" customHeight="1">
      <c r="A5" s="33" t="s">
        <v>1</v>
      </c>
      <c r="B5" s="34"/>
      <c r="C5" s="34"/>
      <c r="D5" s="34"/>
      <c r="E5" s="34"/>
      <c r="F5" s="34"/>
      <c r="G5" s="34"/>
    </row>
    <row r="6" spans="1:7" ht="24.95" customHeight="1">
      <c r="A6" s="340" t="s">
        <v>81</v>
      </c>
      <c r="B6" s="341"/>
      <c r="C6" s="341"/>
      <c r="D6" s="341"/>
      <c r="E6" s="341"/>
      <c r="F6" s="341"/>
      <c r="G6" s="342"/>
    </row>
    <row r="7" spans="1:7" ht="15" customHeight="1">
      <c r="A7" s="9"/>
      <c r="B7" s="9"/>
      <c r="C7" s="9"/>
      <c r="D7" s="9"/>
      <c r="E7" s="9"/>
      <c r="F7" s="9"/>
      <c r="G7" s="9"/>
    </row>
    <row r="8" spans="1:7" ht="12.6" customHeight="1">
      <c r="A8" s="35" t="s">
        <v>2</v>
      </c>
      <c r="B8" s="36"/>
      <c r="C8" s="36"/>
      <c r="D8" s="36"/>
      <c r="E8" s="36"/>
      <c r="F8" s="36"/>
      <c r="G8" s="36"/>
    </row>
    <row r="9" spans="1:18" ht="120.75" customHeight="1">
      <c r="A9" s="343" t="s">
        <v>213</v>
      </c>
      <c r="B9" s="344"/>
      <c r="C9" s="344"/>
      <c r="D9" s="344"/>
      <c r="E9" s="344"/>
      <c r="F9" s="344"/>
      <c r="G9" s="345"/>
      <c r="L9" s="96"/>
      <c r="M9" s="271"/>
      <c r="N9" s="209"/>
      <c r="O9" s="209"/>
      <c r="P9" s="209"/>
      <c r="Q9" s="209"/>
      <c r="R9" s="209"/>
    </row>
    <row r="10" spans="1:7" ht="15" customHeight="1">
      <c r="A10" s="10"/>
      <c r="B10" s="10"/>
      <c r="C10" s="10"/>
      <c r="D10" s="10"/>
      <c r="E10" s="10"/>
      <c r="F10" s="10"/>
      <c r="G10" s="10"/>
    </row>
    <row r="11" spans="1:7" ht="12.6" customHeight="1">
      <c r="A11" s="35" t="s">
        <v>3</v>
      </c>
      <c r="B11" s="36"/>
      <c r="C11" s="36"/>
      <c r="D11" s="36"/>
      <c r="E11" s="36"/>
      <c r="F11" s="36"/>
      <c r="G11" s="36"/>
    </row>
    <row r="12" spans="1:7" ht="41.25" customHeight="1">
      <c r="A12" s="11" t="s">
        <v>4</v>
      </c>
      <c r="B12" s="12" t="s">
        <v>5</v>
      </c>
      <c r="C12" s="13" t="s">
        <v>6</v>
      </c>
      <c r="D12" s="11" t="s">
        <v>7</v>
      </c>
      <c r="E12" s="11" t="s">
        <v>8</v>
      </c>
      <c r="F12" s="11" t="s">
        <v>19</v>
      </c>
      <c r="G12" s="11" t="s">
        <v>9</v>
      </c>
    </row>
    <row r="13" spans="1:11" ht="25.5" customHeight="1">
      <c r="A13" s="72">
        <v>1</v>
      </c>
      <c r="B13" s="93" t="s">
        <v>74</v>
      </c>
      <c r="C13" s="299" t="s">
        <v>75</v>
      </c>
      <c r="D13" s="144" t="s">
        <v>76</v>
      </c>
      <c r="E13" s="77">
        <v>1</v>
      </c>
      <c r="F13" s="77">
        <v>20500</v>
      </c>
      <c r="G13" s="75">
        <f>E13*F13</f>
        <v>20500</v>
      </c>
      <c r="I13" s="1">
        <v>433</v>
      </c>
      <c r="J13" s="1">
        <v>1010</v>
      </c>
      <c r="K13" s="1">
        <v>110</v>
      </c>
    </row>
    <row r="14" spans="1:11" ht="15">
      <c r="A14" s="72">
        <v>2</v>
      </c>
      <c r="B14" s="91" t="s">
        <v>77</v>
      </c>
      <c r="C14" s="300" t="s">
        <v>136</v>
      </c>
      <c r="D14" s="301" t="s">
        <v>41</v>
      </c>
      <c r="E14" s="73">
        <v>24</v>
      </c>
      <c r="F14" s="85">
        <v>7956</v>
      </c>
      <c r="G14" s="81">
        <f>E14*F14</f>
        <v>190944</v>
      </c>
      <c r="H14" s="39"/>
      <c r="I14" s="14">
        <v>713</v>
      </c>
      <c r="J14" s="1">
        <v>15</v>
      </c>
      <c r="K14" s="1">
        <v>7</v>
      </c>
    </row>
    <row r="15" spans="1:13" ht="38.25" customHeight="1">
      <c r="A15" s="258"/>
      <c r="B15" s="302"/>
      <c r="C15" s="303" t="s">
        <v>226</v>
      </c>
      <c r="D15" s="86"/>
      <c r="E15" s="83"/>
      <c r="F15" s="84"/>
      <c r="G15" s="81"/>
      <c r="H15" s="39"/>
      <c r="I15" s="14">
        <v>135</v>
      </c>
      <c r="J15" s="1">
        <v>709</v>
      </c>
      <c r="K15" s="1">
        <v>6.48</v>
      </c>
      <c r="L15" s="96"/>
      <c r="M15" s="106"/>
    </row>
    <row r="16" spans="1:9" ht="21" customHeight="1">
      <c r="A16" s="44">
        <v>3</v>
      </c>
      <c r="B16" s="100">
        <v>30001000</v>
      </c>
      <c r="C16" s="298" t="s">
        <v>86</v>
      </c>
      <c r="D16" s="53" t="s">
        <v>87</v>
      </c>
      <c r="E16" s="53">
        <v>0.1</v>
      </c>
      <c r="F16" s="90">
        <v>91500</v>
      </c>
      <c r="G16" s="81">
        <f>E16*F16</f>
        <v>9150</v>
      </c>
      <c r="H16" s="39"/>
      <c r="I16" s="14"/>
    </row>
    <row r="17" spans="1:11" ht="26.45" customHeight="1">
      <c r="A17" s="257">
        <v>4</v>
      </c>
      <c r="B17" s="101" t="s">
        <v>79</v>
      </c>
      <c r="C17" s="92" t="s">
        <v>80</v>
      </c>
      <c r="D17" s="86" t="s">
        <v>38</v>
      </c>
      <c r="E17" s="73">
        <v>1712.4</v>
      </c>
      <c r="F17" s="74">
        <v>1.72</v>
      </c>
      <c r="G17" s="75">
        <f>E17*F17</f>
        <v>2945.328</v>
      </c>
      <c r="H17" s="39"/>
      <c r="I17" s="14">
        <v>152</v>
      </c>
      <c r="J17" s="1">
        <v>948</v>
      </c>
      <c r="K17" s="1">
        <v>131</v>
      </c>
    </row>
    <row r="18" spans="1:9" ht="45.75" customHeight="1">
      <c r="A18" s="257">
        <v>5</v>
      </c>
      <c r="B18" s="101" t="s">
        <v>78</v>
      </c>
      <c r="C18" s="92" t="s">
        <v>82</v>
      </c>
      <c r="D18" s="86" t="s">
        <v>76</v>
      </c>
      <c r="E18" s="73">
        <v>1</v>
      </c>
      <c r="F18" s="74">
        <v>4760</v>
      </c>
      <c r="G18" s="75">
        <f>E18*F18</f>
        <v>4760</v>
      </c>
      <c r="H18" s="39"/>
      <c r="I18" s="14"/>
    </row>
    <row r="19" spans="1:13" ht="48" customHeight="1">
      <c r="A19" s="297">
        <v>6</v>
      </c>
      <c r="B19" s="95" t="s">
        <v>83</v>
      </c>
      <c r="C19" s="92" t="s">
        <v>84</v>
      </c>
      <c r="D19" s="78" t="s">
        <v>85</v>
      </c>
      <c r="E19" s="79">
        <v>58</v>
      </c>
      <c r="F19" s="80">
        <v>39</v>
      </c>
      <c r="G19" s="81">
        <f>E19*F19</f>
        <v>2262</v>
      </c>
      <c r="H19" s="39"/>
      <c r="I19" s="14"/>
      <c r="M19" s="271"/>
    </row>
    <row r="20" spans="1:7" ht="15" customHeight="1">
      <c r="A20" s="15"/>
      <c r="B20" s="120" t="s">
        <v>88</v>
      </c>
      <c r="C20" s="16"/>
      <c r="D20" s="17"/>
      <c r="E20" s="18"/>
      <c r="F20" s="346">
        <f>SUM(G13:G19)</f>
        <v>230561.328</v>
      </c>
      <c r="G20" s="347"/>
    </row>
    <row r="21" spans="1:7" ht="15" customHeight="1">
      <c r="A21" s="19"/>
      <c r="B21" s="20"/>
      <c r="C21" s="20"/>
      <c r="D21" s="21"/>
      <c r="E21" s="22"/>
      <c r="F21" s="23"/>
      <c r="G21" s="23"/>
    </row>
    <row r="22" spans="1:7" ht="12.6" customHeight="1">
      <c r="A22" s="35" t="s">
        <v>10</v>
      </c>
      <c r="B22" s="36"/>
      <c r="C22" s="36"/>
      <c r="D22" s="36"/>
      <c r="E22" s="36"/>
      <c r="F22" s="36"/>
      <c r="G22" s="36"/>
    </row>
    <row r="23" spans="1:7" ht="12.6" customHeight="1">
      <c r="A23" s="348" t="s">
        <v>11</v>
      </c>
      <c r="B23" s="349"/>
      <c r="C23" s="349"/>
      <c r="D23" s="349"/>
      <c r="E23" s="349"/>
      <c r="F23" s="349"/>
      <c r="G23" s="350"/>
    </row>
    <row r="24" spans="1:9" s="2" customFormat="1" ht="15" customHeight="1">
      <c r="A24" s="19"/>
      <c r="B24" s="20"/>
      <c r="C24" s="20"/>
      <c r="D24" s="21"/>
      <c r="E24" s="22"/>
      <c r="F24" s="23"/>
      <c r="G24" s="23"/>
      <c r="I24" s="1"/>
    </row>
    <row r="25" spans="1:9" s="2" customFormat="1" ht="12.6" customHeight="1">
      <c r="A25" s="35" t="s">
        <v>0</v>
      </c>
      <c r="B25" s="36"/>
      <c r="C25" s="36"/>
      <c r="D25" s="36"/>
      <c r="E25" s="36"/>
      <c r="F25" s="36"/>
      <c r="G25" s="36"/>
      <c r="I25" s="1"/>
    </row>
    <row r="26" spans="1:9" s="2" customFormat="1" ht="16.35" customHeight="1">
      <c r="A26" s="351" t="s">
        <v>12</v>
      </c>
      <c r="B26" s="352"/>
      <c r="C26" s="352"/>
      <c r="D26" s="352"/>
      <c r="E26" s="352"/>
      <c r="F26" s="352"/>
      <c r="G26" s="353"/>
      <c r="I26" s="1"/>
    </row>
    <row r="27" spans="1:9" s="2" customFormat="1" ht="12.6" customHeight="1">
      <c r="A27" s="19"/>
      <c r="B27" s="20"/>
      <c r="C27" s="20"/>
      <c r="D27" s="21"/>
      <c r="E27" s="22"/>
      <c r="F27" s="23"/>
      <c r="G27" s="23"/>
      <c r="I27" s="1"/>
    </row>
    <row r="28" spans="1:9" s="2" customFormat="1" ht="12.6" customHeight="1">
      <c r="A28" s="35" t="s">
        <v>13</v>
      </c>
      <c r="B28" s="36"/>
      <c r="C28" s="36"/>
      <c r="D28" s="36"/>
      <c r="E28" s="36"/>
      <c r="F28" s="36"/>
      <c r="G28" s="36"/>
      <c r="I28" s="1"/>
    </row>
    <row r="29" spans="1:9" s="2" customFormat="1" ht="12.6" customHeight="1">
      <c r="A29" s="330"/>
      <c r="B29" s="331"/>
      <c r="C29" s="331"/>
      <c r="D29" s="331"/>
      <c r="E29" s="331"/>
      <c r="F29" s="331"/>
      <c r="G29" s="332"/>
      <c r="I29" s="1"/>
    </row>
    <row r="30" spans="1:9" s="2" customFormat="1" ht="17.25" customHeight="1">
      <c r="A30" s="24" t="s">
        <v>14</v>
      </c>
      <c r="B30" s="87"/>
      <c r="C30" s="42" t="s">
        <v>18</v>
      </c>
      <c r="D30" s="26"/>
      <c r="E30" s="26"/>
      <c r="F30" s="37"/>
      <c r="G30" s="4"/>
      <c r="I30" s="1"/>
    </row>
    <row r="31" spans="1:9" s="2" customFormat="1" ht="35.25" customHeight="1">
      <c r="A31" s="27"/>
      <c r="B31" s="87"/>
      <c r="C31" s="279" t="s">
        <v>212</v>
      </c>
      <c r="D31" s="333" t="s">
        <v>15</v>
      </c>
      <c r="E31" s="334"/>
      <c r="F31" s="334"/>
      <c r="G31" s="335"/>
      <c r="I31" s="1"/>
    </row>
    <row r="32" spans="1:9" s="2" customFormat="1" ht="15" customHeight="1">
      <c r="A32" s="24" t="s">
        <v>16</v>
      </c>
      <c r="B32" s="88"/>
      <c r="C32" s="42" t="s">
        <v>20</v>
      </c>
      <c r="D32" s="29"/>
      <c r="E32" s="30"/>
      <c r="F32" s="82"/>
      <c r="G32" s="4"/>
      <c r="I32" s="1"/>
    </row>
    <row r="33" spans="1:9" s="2" customFormat="1" ht="38.45" customHeight="1">
      <c r="A33" s="31"/>
      <c r="B33" s="32"/>
      <c r="C33" s="280" t="s">
        <v>212</v>
      </c>
      <c r="D33" s="336" t="s">
        <v>15</v>
      </c>
      <c r="E33" s="337"/>
      <c r="F33" s="337"/>
      <c r="G33" s="338"/>
      <c r="I33" s="1"/>
    </row>
    <row r="34" spans="1:9" s="2" customFormat="1" ht="15">
      <c r="A34" s="25"/>
      <c r="B34" s="3"/>
      <c r="C34" s="3"/>
      <c r="D34" s="3"/>
      <c r="E34" s="1"/>
      <c r="F34" s="3"/>
      <c r="G34" s="1"/>
      <c r="I34" s="1"/>
    </row>
  </sheetData>
  <mergeCells count="9">
    <mergeCell ref="A29:G29"/>
    <mergeCell ref="D31:G31"/>
    <mergeCell ref="D33:G33"/>
    <mergeCell ref="A3:G3"/>
    <mergeCell ref="A6:G6"/>
    <mergeCell ref="A9:G9"/>
    <mergeCell ref="F20:G20"/>
    <mergeCell ref="A23:G23"/>
    <mergeCell ref="A26:G26"/>
  </mergeCells>
  <printOptions/>
  <pageMargins left="0.3937007874015748" right="0.3937007874015748" top="0.3937007874015748" bottom="0.3937007874015748" header="0.1968503937007874" footer="0.1968503937007874"/>
  <pageSetup fitToHeight="0" fitToWidth="1" horizontalDpi="600" verticalDpi="600" orientation="portrait" paperSize="9" scale="91" r:id="rId1"/>
  <colBreaks count="1" manualBreakCount="1">
    <brk id="7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000396251678"/>
    <pageSetUpPr fitToPage="1"/>
  </sheetPr>
  <dimension ref="A1:P31"/>
  <sheetViews>
    <sheetView zoomScaleSheetLayoutView="90" workbookViewId="0" topLeftCell="A1"/>
  </sheetViews>
  <sheetFormatPr defaultColWidth="9.140625" defaultRowHeight="15"/>
  <cols>
    <col min="1" max="1" width="5.8515625" style="1" customWidth="1"/>
    <col min="2" max="2" width="12.57421875" style="1" customWidth="1"/>
    <col min="3" max="3" width="45.421875" style="1" customWidth="1"/>
    <col min="4" max="4" width="6.8515625" style="1" customWidth="1"/>
    <col min="5" max="5" width="8.57421875" style="1" customWidth="1"/>
    <col min="6" max="6" width="12.421875" style="1" customWidth="1"/>
    <col min="7" max="7" width="13.140625" style="1" customWidth="1"/>
    <col min="8" max="8" width="2.140625" style="2" customWidth="1"/>
    <col min="9" max="9" width="8.8515625" style="1" hidden="1" customWidth="1"/>
    <col min="10" max="10" width="14.140625" style="1" hidden="1" customWidth="1"/>
    <col min="11" max="11" width="9.140625" style="1" hidden="1" customWidth="1"/>
    <col min="12" max="12" width="45.00390625" style="1" customWidth="1"/>
    <col min="13" max="16384" width="9.140625" style="1" customWidth="1"/>
  </cols>
  <sheetData>
    <row r="1" spans="1:7" ht="24.95" customHeight="1">
      <c r="A1" s="109"/>
      <c r="B1" s="109"/>
      <c r="C1" s="110"/>
      <c r="D1" s="109"/>
      <c r="E1" s="111"/>
      <c r="F1" s="111"/>
      <c r="G1" s="275" t="s">
        <v>96</v>
      </c>
    </row>
    <row r="2" spans="1:7" ht="5.1" customHeight="1">
      <c r="A2" s="109"/>
      <c r="B2" s="109"/>
      <c r="C2" s="110"/>
      <c r="D2" s="109"/>
      <c r="E2" s="111"/>
      <c r="F2" s="111"/>
      <c r="G2" s="112"/>
    </row>
    <row r="3" spans="1:7" ht="35.25" customHeight="1">
      <c r="A3" s="339" t="s">
        <v>89</v>
      </c>
      <c r="B3" s="339"/>
      <c r="C3" s="339"/>
      <c r="D3" s="339"/>
      <c r="E3" s="339"/>
      <c r="F3" s="339"/>
      <c r="G3" s="339"/>
    </row>
    <row r="4" spans="1:7" ht="5.1" customHeight="1">
      <c r="A4" s="142"/>
      <c r="B4" s="142"/>
      <c r="C4" s="142"/>
      <c r="D4" s="142"/>
      <c r="E4" s="142"/>
      <c r="F4" s="142"/>
      <c r="G4" s="142"/>
    </row>
    <row r="5" spans="1:7" ht="12.6" customHeight="1">
      <c r="A5" s="137" t="s">
        <v>1</v>
      </c>
      <c r="B5" s="138"/>
      <c r="C5" s="138"/>
      <c r="D5" s="138"/>
      <c r="E5" s="138"/>
      <c r="F5" s="138"/>
      <c r="G5" s="138"/>
    </row>
    <row r="6" spans="1:16" ht="24.95" customHeight="1">
      <c r="A6" s="354" t="s">
        <v>131</v>
      </c>
      <c r="B6" s="355"/>
      <c r="C6" s="355"/>
      <c r="D6" s="355"/>
      <c r="E6" s="355"/>
      <c r="F6" s="355"/>
      <c r="G6" s="356"/>
      <c r="L6" s="96"/>
      <c r="M6" s="209"/>
      <c r="N6" s="209"/>
      <c r="O6" s="209"/>
      <c r="P6" s="209"/>
    </row>
    <row r="7" spans="1:7" ht="15" customHeight="1">
      <c r="A7" s="113"/>
      <c r="B7" s="113"/>
      <c r="C7" s="113"/>
      <c r="D7" s="113"/>
      <c r="E7" s="113"/>
      <c r="F7" s="113"/>
      <c r="G7" s="113"/>
    </row>
    <row r="8" spans="1:15" ht="12.6" customHeight="1">
      <c r="A8" s="139" t="s">
        <v>2</v>
      </c>
      <c r="B8" s="140"/>
      <c r="C8" s="140"/>
      <c r="D8" s="140"/>
      <c r="E8" s="140"/>
      <c r="F8" s="140"/>
      <c r="G8" s="140"/>
      <c r="L8" s="96"/>
      <c r="M8" s="96"/>
      <c r="N8" s="96"/>
      <c r="O8" s="96"/>
    </row>
    <row r="9" spans="1:12" ht="144" customHeight="1">
      <c r="A9" s="343" t="s">
        <v>209</v>
      </c>
      <c r="B9" s="344"/>
      <c r="C9" s="344"/>
      <c r="D9" s="344"/>
      <c r="E9" s="344"/>
      <c r="F9" s="344"/>
      <c r="G9" s="345"/>
      <c r="L9" s="240"/>
    </row>
    <row r="10" spans="1:7" ht="15" customHeight="1">
      <c r="A10" s="114"/>
      <c r="B10" s="114"/>
      <c r="C10" s="114"/>
      <c r="D10" s="114"/>
      <c r="E10" s="114"/>
      <c r="F10" s="114"/>
      <c r="G10" s="114"/>
    </row>
    <row r="11" spans="1:7" ht="12.6" customHeight="1">
      <c r="A11" s="139" t="s">
        <v>3</v>
      </c>
      <c r="B11" s="140"/>
      <c r="C11" s="140"/>
      <c r="D11" s="140"/>
      <c r="E11" s="140"/>
      <c r="F11" s="140"/>
      <c r="G11" s="140"/>
    </row>
    <row r="12" spans="1:7" ht="41.25" customHeight="1">
      <c r="A12" s="115" t="s">
        <v>4</v>
      </c>
      <c r="B12" s="116" t="s">
        <v>5</v>
      </c>
      <c r="C12" s="117" t="s">
        <v>6</v>
      </c>
      <c r="D12" s="115" t="s">
        <v>7</v>
      </c>
      <c r="E12" s="115" t="s">
        <v>8</v>
      </c>
      <c r="F12" s="115" t="s">
        <v>205</v>
      </c>
      <c r="G12" s="115" t="s">
        <v>9</v>
      </c>
    </row>
    <row r="13" spans="1:15" ht="33.75" customHeight="1">
      <c r="A13" s="151" t="s">
        <v>90</v>
      </c>
      <c r="B13" s="244" t="s">
        <v>200</v>
      </c>
      <c r="C13" s="152" t="s">
        <v>208</v>
      </c>
      <c r="D13" s="156" t="s">
        <v>41</v>
      </c>
      <c r="E13" s="153">
        <v>-144.894</v>
      </c>
      <c r="F13" s="154">
        <v>360</v>
      </c>
      <c r="G13" s="155">
        <f>E13*F13</f>
        <v>-52161.840000000004</v>
      </c>
      <c r="I13" s="1">
        <v>433</v>
      </c>
      <c r="J13" s="1">
        <v>1010</v>
      </c>
      <c r="K13" s="1">
        <v>110</v>
      </c>
      <c r="L13" s="251"/>
      <c r="M13" s="209"/>
      <c r="N13" s="209"/>
      <c r="O13" s="209"/>
    </row>
    <row r="14" spans="1:15" s="106" customFormat="1" ht="33.75" customHeight="1">
      <c r="A14" s="151" t="s">
        <v>42</v>
      </c>
      <c r="B14" s="244" t="s">
        <v>200</v>
      </c>
      <c r="C14" s="152" t="s">
        <v>203</v>
      </c>
      <c r="D14" s="156" t="s">
        <v>23</v>
      </c>
      <c r="E14" s="153">
        <v>-1062</v>
      </c>
      <c r="F14" s="154">
        <v>7.86</v>
      </c>
      <c r="G14" s="155">
        <f>E14*F14</f>
        <v>-8347.32</v>
      </c>
      <c r="H14" s="2"/>
      <c r="L14" s="251"/>
      <c r="M14" s="209"/>
      <c r="N14" s="209"/>
      <c r="O14" s="209"/>
    </row>
    <row r="15" spans="1:15" ht="32.45" customHeight="1">
      <c r="A15" s="146" t="s">
        <v>201</v>
      </c>
      <c r="B15" s="245" t="s">
        <v>200</v>
      </c>
      <c r="C15" s="147" t="s">
        <v>207</v>
      </c>
      <c r="D15" s="157" t="s">
        <v>41</v>
      </c>
      <c r="E15" s="148">
        <v>144.894</v>
      </c>
      <c r="F15" s="149">
        <v>962</v>
      </c>
      <c r="G15" s="150">
        <f>E15*F15</f>
        <v>139388.028</v>
      </c>
      <c r="H15" s="39"/>
      <c r="I15" s="14"/>
      <c r="L15" s="252"/>
      <c r="M15" s="209"/>
      <c r="N15" s="209"/>
      <c r="O15" s="209"/>
    </row>
    <row r="16" spans="1:15" ht="15" customHeight="1">
      <c r="A16" s="146" t="s">
        <v>202</v>
      </c>
      <c r="B16" s="245" t="s">
        <v>200</v>
      </c>
      <c r="C16" s="82" t="s">
        <v>204</v>
      </c>
      <c r="D16" s="53" t="s">
        <v>23</v>
      </c>
      <c r="E16" s="53">
        <v>1062</v>
      </c>
      <c r="F16" s="53">
        <v>33.9</v>
      </c>
      <c r="G16" s="150">
        <f>E16*F16</f>
        <v>36001.799999999996</v>
      </c>
      <c r="H16" s="39"/>
      <c r="I16" s="14">
        <v>152</v>
      </c>
      <c r="J16" s="1">
        <v>948</v>
      </c>
      <c r="K16" s="1">
        <v>131</v>
      </c>
      <c r="L16" s="209"/>
      <c r="M16" s="253"/>
      <c r="N16" s="253"/>
      <c r="O16" s="253"/>
    </row>
    <row r="17" spans="1:15" s="106" customFormat="1" ht="15" customHeight="1">
      <c r="A17" s="267"/>
      <c r="B17" s="268"/>
      <c r="C17" s="269" t="s">
        <v>206</v>
      </c>
      <c r="D17" s="53"/>
      <c r="E17" s="53"/>
      <c r="F17" s="53"/>
      <c r="G17" s="216"/>
      <c r="H17" s="143"/>
      <c r="I17" s="118"/>
      <c r="L17" s="209"/>
      <c r="M17" s="253"/>
      <c r="N17" s="253"/>
      <c r="O17" s="253"/>
    </row>
    <row r="18" spans="1:14" ht="15" customHeight="1">
      <c r="A18" s="119"/>
      <c r="B18" s="120" t="s">
        <v>17</v>
      </c>
      <c r="C18" s="120"/>
      <c r="D18" s="121"/>
      <c r="E18" s="122"/>
      <c r="F18" s="357">
        <f>SUM(G13:G16)</f>
        <v>114880.66799999998</v>
      </c>
      <c r="G18" s="358"/>
      <c r="N18" s="76"/>
    </row>
    <row r="19" spans="1:7" ht="12.6" customHeight="1">
      <c r="A19" s="123"/>
      <c r="B19" s="124"/>
      <c r="C19" s="124"/>
      <c r="D19" s="125"/>
      <c r="E19" s="126"/>
      <c r="F19" s="127"/>
      <c r="G19" s="127"/>
    </row>
    <row r="20" spans="1:7" ht="12.6" customHeight="1">
      <c r="A20" s="139" t="s">
        <v>10</v>
      </c>
      <c r="B20" s="140"/>
      <c r="C20" s="140"/>
      <c r="D20" s="140"/>
      <c r="E20" s="140"/>
      <c r="F20" s="140"/>
      <c r="G20" s="140"/>
    </row>
    <row r="21" spans="1:9" s="2" customFormat="1" ht="15" customHeight="1">
      <c r="A21" s="348" t="s">
        <v>11</v>
      </c>
      <c r="B21" s="349"/>
      <c r="C21" s="349"/>
      <c r="D21" s="349"/>
      <c r="E21" s="349"/>
      <c r="F21" s="349"/>
      <c r="G21" s="350"/>
      <c r="I21" s="1"/>
    </row>
    <row r="22" spans="1:9" s="2" customFormat="1" ht="12.6" customHeight="1">
      <c r="A22" s="123"/>
      <c r="B22" s="124"/>
      <c r="C22" s="124"/>
      <c r="D22" s="125"/>
      <c r="E22" s="126"/>
      <c r="F22" s="127"/>
      <c r="G22" s="127"/>
      <c r="I22" s="1"/>
    </row>
    <row r="23" spans="1:9" s="2" customFormat="1" ht="16.35" customHeight="1">
      <c r="A23" s="139" t="s">
        <v>0</v>
      </c>
      <c r="B23" s="140"/>
      <c r="C23" s="140"/>
      <c r="D23" s="140"/>
      <c r="E23" s="140"/>
      <c r="F23" s="140"/>
      <c r="G23" s="140"/>
      <c r="I23" s="1"/>
    </row>
    <row r="24" spans="1:12" s="2" customFormat="1" ht="18" customHeight="1">
      <c r="A24" s="351" t="s">
        <v>210</v>
      </c>
      <c r="B24" s="352"/>
      <c r="C24" s="352"/>
      <c r="D24" s="352"/>
      <c r="E24" s="352"/>
      <c r="F24" s="352"/>
      <c r="G24" s="353"/>
      <c r="I24" s="1"/>
      <c r="L24" s="277"/>
    </row>
    <row r="25" spans="1:9" s="2" customFormat="1" ht="12.6" customHeight="1">
      <c r="A25" s="123"/>
      <c r="B25" s="124"/>
      <c r="C25" s="124"/>
      <c r="D25" s="125"/>
      <c r="E25" s="126"/>
      <c r="F25" s="127"/>
      <c r="G25" s="127"/>
      <c r="I25" s="1"/>
    </row>
    <row r="26" spans="1:9" s="2" customFormat="1" ht="12.6" customHeight="1">
      <c r="A26" s="139" t="s">
        <v>13</v>
      </c>
      <c r="B26" s="140"/>
      <c r="C26" s="140"/>
      <c r="D26" s="140"/>
      <c r="E26" s="140"/>
      <c r="F26" s="140"/>
      <c r="G26" s="140"/>
      <c r="I26" s="1"/>
    </row>
    <row r="27" spans="1:9" s="2" customFormat="1" ht="9" customHeight="1">
      <c r="A27" s="330"/>
      <c r="B27" s="331"/>
      <c r="C27" s="331"/>
      <c r="D27" s="331"/>
      <c r="E27" s="331"/>
      <c r="F27" s="331"/>
      <c r="G27" s="332"/>
      <c r="I27" s="1"/>
    </row>
    <row r="28" spans="1:9" s="2" customFormat="1" ht="12.6" customHeight="1">
      <c r="A28" s="128" t="s">
        <v>14</v>
      </c>
      <c r="B28" s="129"/>
      <c r="C28" s="42" t="s">
        <v>18</v>
      </c>
      <c r="D28" s="130"/>
      <c r="E28" s="130"/>
      <c r="F28" s="141"/>
      <c r="G28" s="108"/>
      <c r="I28" s="1"/>
    </row>
    <row r="29" spans="1:12" s="2" customFormat="1" ht="38.25" customHeight="1">
      <c r="A29" s="131"/>
      <c r="B29" s="129"/>
      <c r="C29" s="281" t="s">
        <v>212</v>
      </c>
      <c r="D29" s="333" t="s">
        <v>15</v>
      </c>
      <c r="E29" s="334"/>
      <c r="F29" s="334"/>
      <c r="G29" s="335"/>
      <c r="I29" s="1"/>
      <c r="L29" s="278"/>
    </row>
    <row r="30" spans="1:9" s="2" customFormat="1" ht="14.25" customHeight="1">
      <c r="A30" s="128" t="s">
        <v>16</v>
      </c>
      <c r="B30" s="132"/>
      <c r="C30" s="42" t="s">
        <v>20</v>
      </c>
      <c r="D30" s="133"/>
      <c r="E30" s="134"/>
      <c r="F30" s="107"/>
      <c r="G30" s="108"/>
      <c r="I30" s="1"/>
    </row>
    <row r="31" spans="1:9" s="2" customFormat="1" ht="34.5" customHeight="1">
      <c r="A31" s="135"/>
      <c r="B31" s="136"/>
      <c r="C31" s="280" t="s">
        <v>212</v>
      </c>
      <c r="D31" s="336" t="s">
        <v>15</v>
      </c>
      <c r="E31" s="337"/>
      <c r="F31" s="337"/>
      <c r="G31" s="338"/>
      <c r="I31" s="1"/>
    </row>
  </sheetData>
  <mergeCells count="9">
    <mergeCell ref="D31:G31"/>
    <mergeCell ref="A3:G3"/>
    <mergeCell ref="A6:G6"/>
    <mergeCell ref="A9:G9"/>
    <mergeCell ref="F18:G18"/>
    <mergeCell ref="A21:G21"/>
    <mergeCell ref="A24:G24"/>
    <mergeCell ref="A27:G27"/>
    <mergeCell ref="D29:G29"/>
  </mergeCells>
  <printOptions/>
  <pageMargins left="0.3937007874015748" right="0.3937007874015748" top="0.3937007874015748" bottom="0.3937007874015748" header="0.1968503937007874" footer="0.1968503937007874"/>
  <pageSetup fitToHeight="0" fitToWidth="1" horizontalDpi="600" verticalDpi="600" orientation="portrait" paperSize="9" scale="91" r:id="rId1"/>
  <colBreaks count="1" manualBreakCount="1">
    <brk id="7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000396251678"/>
    <pageSetUpPr fitToPage="1"/>
  </sheetPr>
  <dimension ref="A1:J35"/>
  <sheetViews>
    <sheetView zoomScaleSheetLayoutView="90" workbookViewId="0" topLeftCell="A1"/>
  </sheetViews>
  <sheetFormatPr defaultColWidth="9.140625" defaultRowHeight="15"/>
  <cols>
    <col min="1" max="1" width="5.8515625" style="1" customWidth="1"/>
    <col min="2" max="2" width="16.140625" style="1" customWidth="1"/>
    <col min="3" max="3" width="45.421875" style="1" customWidth="1"/>
    <col min="4" max="4" width="6.8515625" style="1" customWidth="1"/>
    <col min="5" max="5" width="8.57421875" style="1" customWidth="1"/>
    <col min="6" max="7" width="12.421875" style="1" customWidth="1"/>
    <col min="8" max="8" width="2.421875" style="2" customWidth="1"/>
    <col min="9" max="9" width="8.8515625" style="1" hidden="1" customWidth="1"/>
    <col min="10" max="10" width="14.140625" style="1" customWidth="1"/>
    <col min="11" max="16384" width="9.140625" style="1" customWidth="1"/>
  </cols>
  <sheetData>
    <row r="1" spans="1:7" ht="24.95" customHeight="1">
      <c r="A1" s="5"/>
      <c r="B1" s="5"/>
      <c r="C1" s="6"/>
      <c r="D1" s="5"/>
      <c r="E1" s="7"/>
      <c r="F1" s="7"/>
      <c r="G1" s="275" t="s">
        <v>97</v>
      </c>
    </row>
    <row r="2" spans="1:7" ht="5.1" customHeight="1">
      <c r="A2" s="5"/>
      <c r="B2" s="5"/>
      <c r="C2" s="6"/>
      <c r="D2" s="5"/>
      <c r="E2" s="7"/>
      <c r="F2" s="7"/>
      <c r="G2" s="8"/>
    </row>
    <row r="3" spans="1:7" ht="35.25" customHeight="1">
      <c r="A3" s="339" t="str">
        <f>'[2]ZL_rekapitulace'!A6</f>
        <v>stavba: "Beskydské divadlo - zesílení stropních desek ve východní části přístavby, vč. souvisejících stavebních úprav"</v>
      </c>
      <c r="B3" s="339"/>
      <c r="C3" s="339"/>
      <c r="D3" s="339"/>
      <c r="E3" s="339"/>
      <c r="F3" s="339"/>
      <c r="G3" s="339"/>
    </row>
    <row r="4" spans="1:7" ht="5.1" customHeight="1">
      <c r="A4" s="38"/>
      <c r="B4" s="38"/>
      <c r="C4" s="38"/>
      <c r="D4" s="38"/>
      <c r="E4" s="38"/>
      <c r="F4" s="38"/>
      <c r="G4" s="38"/>
    </row>
    <row r="5" spans="1:7" ht="12.6" customHeight="1">
      <c r="A5" s="33" t="s">
        <v>1</v>
      </c>
      <c r="B5" s="34"/>
      <c r="C5" s="34"/>
      <c r="D5" s="34"/>
      <c r="E5" s="34"/>
      <c r="F5" s="34"/>
      <c r="G5" s="34"/>
    </row>
    <row r="6" spans="1:7" ht="24.95" customHeight="1">
      <c r="A6" s="354" t="s">
        <v>44</v>
      </c>
      <c r="B6" s="355"/>
      <c r="C6" s="355"/>
      <c r="D6" s="355"/>
      <c r="E6" s="355"/>
      <c r="F6" s="355"/>
      <c r="G6" s="356"/>
    </row>
    <row r="7" spans="1:7" ht="15" customHeight="1">
      <c r="A7" s="9"/>
      <c r="B7" s="9"/>
      <c r="C7" s="9"/>
      <c r="D7" s="9"/>
      <c r="E7" s="9"/>
      <c r="F7" s="9"/>
      <c r="G7" s="9"/>
    </row>
    <row r="8" spans="1:7" ht="12.6" customHeight="1">
      <c r="A8" s="35" t="s">
        <v>2</v>
      </c>
      <c r="B8" s="36"/>
      <c r="C8" s="36"/>
      <c r="D8" s="36"/>
      <c r="E8" s="36"/>
      <c r="F8" s="36"/>
      <c r="G8" s="36"/>
    </row>
    <row r="9" spans="1:7" ht="28.7" customHeight="1">
      <c r="A9" s="343" t="s">
        <v>39</v>
      </c>
      <c r="B9" s="344"/>
      <c r="C9" s="344"/>
      <c r="D9" s="344"/>
      <c r="E9" s="344"/>
      <c r="F9" s="344"/>
      <c r="G9" s="345"/>
    </row>
    <row r="10" spans="1:7" ht="15" customHeight="1">
      <c r="A10" s="10"/>
      <c r="B10" s="10"/>
      <c r="C10" s="10"/>
      <c r="D10" s="10"/>
      <c r="E10" s="10"/>
      <c r="F10" s="10"/>
      <c r="G10" s="10"/>
    </row>
    <row r="11" spans="1:7" ht="12.6" customHeight="1">
      <c r="A11" s="35" t="s">
        <v>3</v>
      </c>
      <c r="B11" s="36"/>
      <c r="C11" s="36"/>
      <c r="D11" s="36"/>
      <c r="E11" s="36"/>
      <c r="F11" s="36"/>
      <c r="G11" s="36"/>
    </row>
    <row r="12" spans="1:7" ht="41.25" customHeight="1">
      <c r="A12" s="11" t="s">
        <v>4</v>
      </c>
      <c r="B12" s="12" t="s">
        <v>5</v>
      </c>
      <c r="C12" s="13" t="s">
        <v>6</v>
      </c>
      <c r="D12" s="11" t="s">
        <v>7</v>
      </c>
      <c r="E12" s="11" t="s">
        <v>8</v>
      </c>
      <c r="F12" s="11" t="s">
        <v>19</v>
      </c>
      <c r="G12" s="11" t="s">
        <v>9</v>
      </c>
    </row>
    <row r="13" spans="1:9" ht="18.6" customHeight="1">
      <c r="A13" s="44">
        <v>1</v>
      </c>
      <c r="B13" s="55" t="s">
        <v>22</v>
      </c>
      <c r="C13" s="49" t="s">
        <v>21</v>
      </c>
      <c r="D13" s="56" t="s">
        <v>23</v>
      </c>
      <c r="E13" s="57">
        <v>2</v>
      </c>
      <c r="F13" s="58">
        <f aca="true" t="shared" si="0" ref="F13:F19">I13*0.8</f>
        <v>346.40000000000003</v>
      </c>
      <c r="G13" s="59">
        <f>E13*F13</f>
        <v>692.8000000000001</v>
      </c>
      <c r="I13" s="1">
        <v>433</v>
      </c>
    </row>
    <row r="14" spans="1:9" ht="15">
      <c r="A14" s="259">
        <v>2</v>
      </c>
      <c r="B14" s="266" t="s">
        <v>24</v>
      </c>
      <c r="C14" s="262" t="s">
        <v>30</v>
      </c>
      <c r="D14" s="263" t="s">
        <v>36</v>
      </c>
      <c r="E14" s="264">
        <v>6.5</v>
      </c>
      <c r="F14" s="58">
        <f t="shared" si="0"/>
        <v>570.4</v>
      </c>
      <c r="G14" s="59">
        <f aca="true" t="shared" si="1" ref="G14:G19">E14*F14</f>
        <v>3707.6</v>
      </c>
      <c r="H14" s="39"/>
      <c r="I14" s="14">
        <v>713</v>
      </c>
    </row>
    <row r="15" spans="1:9" ht="27.6" customHeight="1">
      <c r="A15" s="259">
        <v>3</v>
      </c>
      <c r="B15" s="266" t="s">
        <v>25</v>
      </c>
      <c r="C15" s="262" t="s">
        <v>31</v>
      </c>
      <c r="D15" s="263" t="s">
        <v>37</v>
      </c>
      <c r="E15" s="264">
        <v>1</v>
      </c>
      <c r="F15" s="58">
        <f t="shared" si="0"/>
        <v>108</v>
      </c>
      <c r="G15" s="59">
        <f t="shared" si="1"/>
        <v>108</v>
      </c>
      <c r="H15" s="39"/>
      <c r="I15" s="14">
        <v>135</v>
      </c>
    </row>
    <row r="16" spans="1:9" ht="28.7" customHeight="1">
      <c r="A16" s="259">
        <v>4</v>
      </c>
      <c r="B16" s="266" t="s">
        <v>26</v>
      </c>
      <c r="C16" s="262" t="s">
        <v>32</v>
      </c>
      <c r="D16" s="263" t="s">
        <v>37</v>
      </c>
      <c r="E16" s="264">
        <v>2</v>
      </c>
      <c r="F16" s="58">
        <f t="shared" si="0"/>
        <v>121.60000000000001</v>
      </c>
      <c r="G16" s="59">
        <f t="shared" si="1"/>
        <v>243.20000000000002</v>
      </c>
      <c r="H16" s="39"/>
      <c r="I16" s="14">
        <v>152</v>
      </c>
    </row>
    <row r="17" spans="1:9" ht="21.6" customHeight="1">
      <c r="A17" s="259">
        <v>5</v>
      </c>
      <c r="B17" s="266" t="s">
        <v>27</v>
      </c>
      <c r="C17" s="265" t="s">
        <v>33</v>
      </c>
      <c r="D17" s="263" t="s">
        <v>37</v>
      </c>
      <c r="E17" s="264">
        <v>2</v>
      </c>
      <c r="F17" s="58">
        <f t="shared" si="0"/>
        <v>145.6</v>
      </c>
      <c r="G17" s="59">
        <f t="shared" si="1"/>
        <v>291.2</v>
      </c>
      <c r="H17" s="39"/>
      <c r="I17" s="14">
        <v>182</v>
      </c>
    </row>
    <row r="18" spans="1:9" ht="15">
      <c r="A18" s="259">
        <v>6</v>
      </c>
      <c r="B18" s="266" t="s">
        <v>28</v>
      </c>
      <c r="C18" s="262" t="s">
        <v>34</v>
      </c>
      <c r="D18" s="263" t="s">
        <v>36</v>
      </c>
      <c r="E18" s="264">
        <v>6.5</v>
      </c>
      <c r="F18" s="58">
        <f t="shared" si="0"/>
        <v>21.12</v>
      </c>
      <c r="G18" s="59">
        <f t="shared" si="1"/>
        <v>137.28</v>
      </c>
      <c r="H18" s="39"/>
      <c r="I18" s="14">
        <v>26.4</v>
      </c>
    </row>
    <row r="19" spans="1:9" ht="31.5" customHeight="1">
      <c r="A19" s="259">
        <v>7</v>
      </c>
      <c r="B19" s="266" t="s">
        <v>29</v>
      </c>
      <c r="C19" s="262" t="s">
        <v>35</v>
      </c>
      <c r="D19" s="263" t="s">
        <v>38</v>
      </c>
      <c r="E19" s="64">
        <v>63.601</v>
      </c>
      <c r="F19" s="58">
        <f t="shared" si="0"/>
        <v>1.4720000000000002</v>
      </c>
      <c r="G19" s="59">
        <f t="shared" si="1"/>
        <v>93.62067200000001</v>
      </c>
      <c r="H19" s="39"/>
      <c r="I19" s="14">
        <v>1.84</v>
      </c>
    </row>
    <row r="20" spans="1:10" ht="15">
      <c r="A20" s="60"/>
      <c r="B20" s="55"/>
      <c r="C20" s="49"/>
      <c r="D20" s="56"/>
      <c r="E20" s="57"/>
      <c r="F20" s="58"/>
      <c r="G20" s="59"/>
      <c r="H20" s="39"/>
      <c r="I20" s="40"/>
      <c r="J20" s="71"/>
    </row>
    <row r="21" spans="1:7" ht="15" customHeight="1">
      <c r="A21" s="15"/>
      <c r="B21" s="16" t="s">
        <v>88</v>
      </c>
      <c r="C21" s="16"/>
      <c r="D21" s="17"/>
      <c r="E21" s="18"/>
      <c r="F21" s="357">
        <f>SUM(G13:G20)</f>
        <v>5273.700671999999</v>
      </c>
      <c r="G21" s="358"/>
    </row>
    <row r="22" spans="1:7" ht="15" customHeight="1">
      <c r="A22" s="19"/>
      <c r="B22" s="20"/>
      <c r="C22" s="20"/>
      <c r="D22" s="21"/>
      <c r="E22" s="22"/>
      <c r="F22" s="23"/>
      <c r="G22" s="23"/>
    </row>
    <row r="23" spans="1:7" ht="12.6" customHeight="1">
      <c r="A23" s="35" t="s">
        <v>10</v>
      </c>
      <c r="B23" s="36"/>
      <c r="C23" s="36"/>
      <c r="D23" s="36"/>
      <c r="E23" s="36"/>
      <c r="F23" s="36"/>
      <c r="G23" s="36"/>
    </row>
    <row r="24" spans="1:7" ht="12.6" customHeight="1">
      <c r="A24" s="348" t="s">
        <v>11</v>
      </c>
      <c r="B24" s="349"/>
      <c r="C24" s="349"/>
      <c r="D24" s="349"/>
      <c r="E24" s="349"/>
      <c r="F24" s="349"/>
      <c r="G24" s="350"/>
    </row>
    <row r="25" spans="1:9" s="2" customFormat="1" ht="15" customHeight="1">
      <c r="A25" s="19"/>
      <c r="B25" s="20"/>
      <c r="C25" s="20"/>
      <c r="D25" s="21"/>
      <c r="E25" s="22"/>
      <c r="F25" s="23"/>
      <c r="G25" s="23"/>
      <c r="I25" s="1"/>
    </row>
    <row r="26" spans="1:9" s="2" customFormat="1" ht="12.6" customHeight="1">
      <c r="A26" s="35" t="s">
        <v>0</v>
      </c>
      <c r="B26" s="36"/>
      <c r="C26" s="36"/>
      <c r="D26" s="36"/>
      <c r="E26" s="36"/>
      <c r="F26" s="36"/>
      <c r="G26" s="36"/>
      <c r="I26" s="1"/>
    </row>
    <row r="27" spans="1:9" s="2" customFormat="1" ht="16.35" customHeight="1">
      <c r="A27" s="351" t="s">
        <v>12</v>
      </c>
      <c r="B27" s="352"/>
      <c r="C27" s="352"/>
      <c r="D27" s="352"/>
      <c r="E27" s="352"/>
      <c r="F27" s="352"/>
      <c r="G27" s="353"/>
      <c r="I27" s="1"/>
    </row>
    <row r="28" spans="1:9" s="2" customFormat="1" ht="12.6" customHeight="1">
      <c r="A28" s="19"/>
      <c r="B28" s="20"/>
      <c r="C28" s="20"/>
      <c r="D28" s="21"/>
      <c r="E28" s="22"/>
      <c r="F28" s="23"/>
      <c r="G28" s="23"/>
      <c r="I28" s="1"/>
    </row>
    <row r="29" spans="1:9" s="2" customFormat="1" ht="12.6" customHeight="1">
      <c r="A29" s="35" t="s">
        <v>13</v>
      </c>
      <c r="B29" s="36"/>
      <c r="C29" s="36"/>
      <c r="D29" s="36"/>
      <c r="E29" s="36"/>
      <c r="F29" s="36"/>
      <c r="G29" s="36"/>
      <c r="I29" s="1"/>
    </row>
    <row r="30" spans="1:9" s="2" customFormat="1" ht="12.6" customHeight="1">
      <c r="A30" s="330"/>
      <c r="B30" s="331"/>
      <c r="C30" s="331"/>
      <c r="D30" s="331"/>
      <c r="E30" s="331"/>
      <c r="F30" s="331"/>
      <c r="G30" s="332"/>
      <c r="I30" s="1"/>
    </row>
    <row r="31" spans="1:9" s="2" customFormat="1" ht="39.95" customHeight="1">
      <c r="A31" s="24" t="s">
        <v>14</v>
      </c>
      <c r="B31" s="25"/>
      <c r="C31" s="50" t="s">
        <v>18</v>
      </c>
      <c r="D31" s="26"/>
      <c r="E31" s="26"/>
      <c r="F31" s="51"/>
      <c r="G31" s="4"/>
      <c r="I31" s="1"/>
    </row>
    <row r="32" spans="1:9" s="2" customFormat="1" ht="30" customHeight="1">
      <c r="A32" s="27"/>
      <c r="B32" s="25"/>
      <c r="C32" s="279" t="s">
        <v>212</v>
      </c>
      <c r="D32" s="333" t="s">
        <v>15</v>
      </c>
      <c r="E32" s="334"/>
      <c r="F32" s="334"/>
      <c r="G32" s="335"/>
      <c r="I32" s="1"/>
    </row>
    <row r="33" spans="1:9" s="2" customFormat="1" ht="17.25" customHeight="1">
      <c r="A33" s="24" t="s">
        <v>16</v>
      </c>
      <c r="B33" s="28"/>
      <c r="C33" s="50" t="s">
        <v>20</v>
      </c>
      <c r="D33" s="29"/>
      <c r="E33" s="30"/>
      <c r="F33" s="3"/>
      <c r="G33" s="4"/>
      <c r="I33" s="1"/>
    </row>
    <row r="34" spans="1:9" s="2" customFormat="1" ht="38.45" customHeight="1">
      <c r="A34" s="31"/>
      <c r="B34" s="32"/>
      <c r="C34" s="280" t="s">
        <v>212</v>
      </c>
      <c r="D34" s="336" t="s">
        <v>15</v>
      </c>
      <c r="E34" s="337"/>
      <c r="F34" s="337"/>
      <c r="G34" s="338"/>
      <c r="I34" s="1"/>
    </row>
    <row r="35" spans="1:9" s="2" customFormat="1" ht="15">
      <c r="A35" s="25"/>
      <c r="B35" s="3"/>
      <c r="C35" s="3"/>
      <c r="D35" s="3"/>
      <c r="E35" s="1"/>
      <c r="F35" s="3"/>
      <c r="G35" s="1"/>
      <c r="I35" s="1"/>
    </row>
  </sheetData>
  <mergeCells count="9">
    <mergeCell ref="A30:G30"/>
    <mergeCell ref="D32:G32"/>
    <mergeCell ref="D34:G34"/>
    <mergeCell ref="A3:G3"/>
    <mergeCell ref="A6:G6"/>
    <mergeCell ref="A9:G9"/>
    <mergeCell ref="F21:G21"/>
    <mergeCell ref="A24:G24"/>
    <mergeCell ref="A27:G27"/>
  </mergeCells>
  <printOptions/>
  <pageMargins left="0.3937007874015748" right="0.3937007874015748" top="0.3937007874015748" bottom="0.3937007874015748" header="0.1968503937007874" footer="0.1968503937007874"/>
  <pageSetup fitToHeight="0" fitToWidth="1" horizontalDpi="600" verticalDpi="600" orientation="portrait" paperSize="9" scale="88" r:id="rId1"/>
  <colBreaks count="1" manualBreakCount="1">
    <brk id="7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000396251678"/>
    <pageSetUpPr fitToPage="1"/>
  </sheetPr>
  <dimension ref="A1:Y38"/>
  <sheetViews>
    <sheetView zoomScaleSheetLayoutView="90" workbookViewId="0" topLeftCell="A1"/>
  </sheetViews>
  <sheetFormatPr defaultColWidth="9.140625" defaultRowHeight="15"/>
  <cols>
    <col min="1" max="1" width="5.8515625" style="1" customWidth="1"/>
    <col min="2" max="2" width="12.57421875" style="1" customWidth="1"/>
    <col min="3" max="3" width="45.421875" style="1" customWidth="1"/>
    <col min="4" max="4" width="6.8515625" style="1" customWidth="1"/>
    <col min="5" max="5" width="8.57421875" style="1" customWidth="1"/>
    <col min="6" max="7" width="12.421875" style="1" customWidth="1"/>
    <col min="8" max="8" width="1.57421875" style="2" customWidth="1"/>
    <col min="9" max="9" width="9.57421875" style="1" hidden="1" customWidth="1"/>
    <col min="10" max="10" width="10.00390625" style="1" hidden="1" customWidth="1"/>
    <col min="11" max="16384" width="9.140625" style="1" customWidth="1"/>
  </cols>
  <sheetData>
    <row r="1" spans="1:7" ht="24.95" customHeight="1">
      <c r="A1" s="5"/>
      <c r="B1" s="5"/>
      <c r="C1" s="6"/>
      <c r="D1" s="5"/>
      <c r="E1" s="7"/>
      <c r="F1" s="7"/>
      <c r="G1" s="270" t="s">
        <v>98</v>
      </c>
    </row>
    <row r="2" spans="1:7" ht="5.1" customHeight="1">
      <c r="A2" s="5"/>
      <c r="B2" s="5"/>
      <c r="C2" s="6"/>
      <c r="D2" s="5"/>
      <c r="E2" s="7"/>
      <c r="F2" s="7"/>
      <c r="G2" s="8"/>
    </row>
    <row r="3" spans="1:7" ht="35.25" customHeight="1">
      <c r="A3" s="339" t="str">
        <f>'[2]ZL_rekapitulace'!A6</f>
        <v>stavba: "Beskydské divadlo - zesílení stropních desek ve východní části přístavby, vč. souvisejících stavebních úprav"</v>
      </c>
      <c r="B3" s="339"/>
      <c r="C3" s="339"/>
      <c r="D3" s="339"/>
      <c r="E3" s="339"/>
      <c r="F3" s="339"/>
      <c r="G3" s="339"/>
    </row>
    <row r="4" spans="1:7" ht="5.1" customHeight="1">
      <c r="A4" s="38"/>
      <c r="B4" s="38"/>
      <c r="C4" s="38"/>
      <c r="D4" s="38"/>
      <c r="E4" s="38"/>
      <c r="F4" s="38"/>
      <c r="G4" s="38"/>
    </row>
    <row r="5" spans="1:7" ht="12.6" customHeight="1">
      <c r="A5" s="33" t="s">
        <v>1</v>
      </c>
      <c r="B5" s="34"/>
      <c r="C5" s="34"/>
      <c r="D5" s="34"/>
      <c r="E5" s="34"/>
      <c r="F5" s="34"/>
      <c r="G5" s="34"/>
    </row>
    <row r="6" spans="1:7" ht="24.95" customHeight="1">
      <c r="A6" s="340" t="s">
        <v>43</v>
      </c>
      <c r="B6" s="341"/>
      <c r="C6" s="341"/>
      <c r="D6" s="341"/>
      <c r="E6" s="341"/>
      <c r="F6" s="341"/>
      <c r="G6" s="342"/>
    </row>
    <row r="7" spans="1:7" ht="15" customHeight="1">
      <c r="A7" s="9"/>
      <c r="B7" s="9"/>
      <c r="C7" s="9"/>
      <c r="D7" s="9"/>
      <c r="E7" s="9"/>
      <c r="F7" s="9"/>
      <c r="G7" s="9"/>
    </row>
    <row r="8" spans="1:7" ht="12.6" customHeight="1">
      <c r="A8" s="35" t="s">
        <v>2</v>
      </c>
      <c r="B8" s="36"/>
      <c r="C8" s="36"/>
      <c r="D8" s="36"/>
      <c r="E8" s="36"/>
      <c r="F8" s="36"/>
      <c r="G8" s="36"/>
    </row>
    <row r="9" spans="1:11" ht="99" customHeight="1">
      <c r="A9" s="343" t="s">
        <v>133</v>
      </c>
      <c r="B9" s="344"/>
      <c r="C9" s="344"/>
      <c r="D9" s="344"/>
      <c r="E9" s="344"/>
      <c r="F9" s="344"/>
      <c r="G9" s="345"/>
      <c r="K9" s="96"/>
    </row>
    <row r="10" spans="1:11" ht="15" customHeight="1">
      <c r="A10" s="10"/>
      <c r="B10" s="10"/>
      <c r="C10" s="10"/>
      <c r="D10" s="10"/>
      <c r="E10" s="10"/>
      <c r="F10" s="10"/>
      <c r="G10" s="10"/>
      <c r="K10" s="96"/>
    </row>
    <row r="11" spans="1:7" ht="12.6" customHeight="1">
      <c r="A11" s="35" t="s">
        <v>3</v>
      </c>
      <c r="B11" s="36"/>
      <c r="C11" s="36"/>
      <c r="D11" s="36"/>
      <c r="E11" s="36"/>
      <c r="F11" s="36"/>
      <c r="G11" s="36"/>
    </row>
    <row r="12" spans="1:7" ht="41.25" customHeight="1">
      <c r="A12" s="11" t="s">
        <v>4</v>
      </c>
      <c r="B12" s="12" t="s">
        <v>5</v>
      </c>
      <c r="C12" s="13" t="s">
        <v>6</v>
      </c>
      <c r="D12" s="11" t="s">
        <v>7</v>
      </c>
      <c r="E12" s="11" t="s">
        <v>8</v>
      </c>
      <c r="F12" s="11" t="s">
        <v>19</v>
      </c>
      <c r="G12" s="11" t="s">
        <v>9</v>
      </c>
    </row>
    <row r="13" spans="1:10" ht="18.6" customHeight="1">
      <c r="A13" s="44">
        <v>1</v>
      </c>
      <c r="B13" s="61" t="s">
        <v>45</v>
      </c>
      <c r="C13" s="62" t="s">
        <v>52</v>
      </c>
      <c r="D13" s="45" t="s">
        <v>23</v>
      </c>
      <c r="E13" s="46">
        <v>2</v>
      </c>
      <c r="F13" s="47">
        <f>J13*0.8</f>
        <v>808</v>
      </c>
      <c r="G13" s="48">
        <f>E13*F13</f>
        <v>1616</v>
      </c>
      <c r="I13" s="1">
        <v>433</v>
      </c>
      <c r="J13" s="1">
        <v>1010</v>
      </c>
    </row>
    <row r="14" spans="1:10" ht="15">
      <c r="A14" s="260">
        <v>2</v>
      </c>
      <c r="B14" s="61" t="s">
        <v>46</v>
      </c>
      <c r="C14" s="62" t="s">
        <v>53</v>
      </c>
      <c r="D14" s="63" t="s">
        <v>23</v>
      </c>
      <c r="E14" s="64">
        <v>2</v>
      </c>
      <c r="F14" s="47">
        <f aca="true" t="shared" si="0" ref="F14:F21">J14*0.8</f>
        <v>12</v>
      </c>
      <c r="G14" s="48">
        <f aca="true" t="shared" si="1" ref="G14:G22">E14*F14</f>
        <v>24</v>
      </c>
      <c r="H14" s="39"/>
      <c r="I14" s="14">
        <v>713</v>
      </c>
      <c r="J14" s="1">
        <v>15</v>
      </c>
    </row>
    <row r="15" spans="1:10" ht="17.25" customHeight="1">
      <c r="A15" s="260">
        <v>3</v>
      </c>
      <c r="B15" s="61" t="s">
        <v>47</v>
      </c>
      <c r="C15" s="62" t="s">
        <v>54</v>
      </c>
      <c r="D15" s="63" t="s">
        <v>23</v>
      </c>
      <c r="E15" s="64">
        <v>2</v>
      </c>
      <c r="F15" s="47">
        <f t="shared" si="0"/>
        <v>567.2</v>
      </c>
      <c r="G15" s="48">
        <f t="shared" si="1"/>
        <v>1134.4</v>
      </c>
      <c r="H15" s="39"/>
      <c r="I15" s="14">
        <v>135</v>
      </c>
      <c r="J15" s="1">
        <v>709</v>
      </c>
    </row>
    <row r="16" spans="1:10" ht="26.45" customHeight="1">
      <c r="A16" s="260">
        <v>4</v>
      </c>
      <c r="B16" s="61" t="s">
        <v>48</v>
      </c>
      <c r="C16" s="62" t="s">
        <v>55</v>
      </c>
      <c r="D16" s="63" t="s">
        <v>36</v>
      </c>
      <c r="E16" s="64">
        <v>4</v>
      </c>
      <c r="F16" s="47">
        <f t="shared" si="0"/>
        <v>758.4000000000001</v>
      </c>
      <c r="G16" s="48">
        <f t="shared" si="1"/>
        <v>3033.6000000000004</v>
      </c>
      <c r="H16" s="39"/>
      <c r="I16" s="14">
        <v>152</v>
      </c>
      <c r="J16" s="1">
        <v>948</v>
      </c>
    </row>
    <row r="17" spans="1:10" ht="24" customHeight="1">
      <c r="A17" s="260">
        <v>5</v>
      </c>
      <c r="B17" s="61" t="s">
        <v>29</v>
      </c>
      <c r="C17" s="62" t="s">
        <v>35</v>
      </c>
      <c r="D17" s="63" t="s">
        <v>38</v>
      </c>
      <c r="E17" s="64">
        <v>72.6</v>
      </c>
      <c r="F17" s="47">
        <f t="shared" si="0"/>
        <v>1.4720000000000002</v>
      </c>
      <c r="G17" s="48">
        <f>E17*F17</f>
        <v>106.86720000000001</v>
      </c>
      <c r="H17" s="39"/>
      <c r="I17" s="14">
        <v>182</v>
      </c>
      <c r="J17" s="1">
        <v>1.84</v>
      </c>
    </row>
    <row r="18" spans="1:25" ht="24">
      <c r="A18" s="260">
        <v>6</v>
      </c>
      <c r="B18" s="61" t="s">
        <v>92</v>
      </c>
      <c r="C18" s="62" t="s">
        <v>91</v>
      </c>
      <c r="D18" s="63" t="s">
        <v>36</v>
      </c>
      <c r="E18" s="64">
        <v>14</v>
      </c>
      <c r="F18" s="47">
        <v>73.1</v>
      </c>
      <c r="G18" s="48">
        <f t="shared" si="1"/>
        <v>1023.3999999999999</v>
      </c>
      <c r="H18" s="39"/>
      <c r="I18" s="14">
        <v>26.4</v>
      </c>
      <c r="J18" s="1">
        <v>321</v>
      </c>
      <c r="K18" s="9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</row>
    <row r="19" spans="1:11" s="106" customFormat="1" ht="24">
      <c r="A19" s="260">
        <v>7</v>
      </c>
      <c r="B19" s="61" t="s">
        <v>94</v>
      </c>
      <c r="C19" s="62" t="s">
        <v>93</v>
      </c>
      <c r="D19" s="63" t="s">
        <v>36</v>
      </c>
      <c r="E19" s="64">
        <v>14</v>
      </c>
      <c r="F19" s="145">
        <v>225.92</v>
      </c>
      <c r="G19" s="48">
        <f t="shared" si="1"/>
        <v>3162.8799999999997</v>
      </c>
      <c r="H19" s="143"/>
      <c r="I19" s="118"/>
      <c r="K19" s="96"/>
    </row>
    <row r="20" spans="1:25" ht="17.45" customHeight="1">
      <c r="A20" s="260">
        <v>8</v>
      </c>
      <c r="B20" s="61" t="s">
        <v>49</v>
      </c>
      <c r="C20" s="62" t="s">
        <v>56</v>
      </c>
      <c r="D20" s="63" t="s">
        <v>59</v>
      </c>
      <c r="E20" s="65">
        <v>8</v>
      </c>
      <c r="F20" s="47">
        <f t="shared" si="0"/>
        <v>372.8</v>
      </c>
      <c r="G20" s="48">
        <f t="shared" si="1"/>
        <v>2982.4</v>
      </c>
      <c r="H20" s="39"/>
      <c r="I20" s="14">
        <v>1.84</v>
      </c>
      <c r="J20" s="1">
        <v>466</v>
      </c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</row>
    <row r="21" spans="1:25" ht="15">
      <c r="A21" s="260">
        <v>9</v>
      </c>
      <c r="B21" s="61" t="s">
        <v>50</v>
      </c>
      <c r="C21" s="62" t="s">
        <v>57</v>
      </c>
      <c r="D21" s="45" t="s">
        <v>59</v>
      </c>
      <c r="E21" s="46">
        <v>8</v>
      </c>
      <c r="F21" s="47">
        <f t="shared" si="0"/>
        <v>427.20000000000005</v>
      </c>
      <c r="G21" s="48">
        <f t="shared" si="1"/>
        <v>3417.6000000000004</v>
      </c>
      <c r="H21" s="39"/>
      <c r="I21" s="40"/>
      <c r="J21" s="1">
        <v>534</v>
      </c>
      <c r="K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</row>
    <row r="22" spans="1:10" ht="19.7" customHeight="1">
      <c r="A22" s="260">
        <v>10</v>
      </c>
      <c r="B22" s="61" t="s">
        <v>51</v>
      </c>
      <c r="C22" s="62" t="s">
        <v>58</v>
      </c>
      <c r="D22" s="45" t="s">
        <v>60</v>
      </c>
      <c r="E22" s="46">
        <v>82</v>
      </c>
      <c r="F22" s="47">
        <v>12</v>
      </c>
      <c r="G22" s="48">
        <f t="shared" si="1"/>
        <v>984</v>
      </c>
      <c r="H22" s="39"/>
      <c r="I22" s="40"/>
      <c r="J22" s="1">
        <v>12</v>
      </c>
    </row>
    <row r="23" spans="1:9" ht="18.75" customHeight="1">
      <c r="A23" s="44"/>
      <c r="B23" s="53"/>
      <c r="C23" s="52"/>
      <c r="D23" s="53"/>
      <c r="E23" s="53"/>
      <c r="F23" s="53"/>
      <c r="G23" s="54"/>
      <c r="H23" s="39"/>
      <c r="I23" s="41"/>
    </row>
    <row r="24" spans="1:7" ht="15" customHeight="1">
      <c r="A24" s="15"/>
      <c r="B24" s="16" t="s">
        <v>88</v>
      </c>
      <c r="C24" s="16"/>
      <c r="D24" s="17"/>
      <c r="E24" s="18"/>
      <c r="F24" s="346">
        <f>SUM(G13:G23)</f>
        <v>17485.1472</v>
      </c>
      <c r="G24" s="347"/>
    </row>
    <row r="25" spans="1:7" ht="15" customHeight="1">
      <c r="A25" s="19"/>
      <c r="B25" s="20"/>
      <c r="C25" s="20"/>
      <c r="D25" s="21"/>
      <c r="E25" s="22"/>
      <c r="F25" s="23"/>
      <c r="G25" s="23"/>
    </row>
    <row r="26" spans="1:7" ht="12.6" customHeight="1">
      <c r="A26" s="35" t="s">
        <v>10</v>
      </c>
      <c r="B26" s="36"/>
      <c r="C26" s="36"/>
      <c r="D26" s="36"/>
      <c r="E26" s="36"/>
      <c r="F26" s="36"/>
      <c r="G26" s="36"/>
    </row>
    <row r="27" spans="1:7" ht="12.6" customHeight="1">
      <c r="A27" s="348" t="s">
        <v>11</v>
      </c>
      <c r="B27" s="349"/>
      <c r="C27" s="349"/>
      <c r="D27" s="349"/>
      <c r="E27" s="349"/>
      <c r="F27" s="349"/>
      <c r="G27" s="350"/>
    </row>
    <row r="28" spans="1:9" s="2" customFormat="1" ht="15" customHeight="1">
      <c r="A28" s="19"/>
      <c r="B28" s="20"/>
      <c r="C28" s="20"/>
      <c r="D28" s="21"/>
      <c r="E28" s="22"/>
      <c r="F28" s="23"/>
      <c r="G28" s="23"/>
      <c r="I28" s="1"/>
    </row>
    <row r="29" spans="1:9" s="2" customFormat="1" ht="12.6" customHeight="1">
      <c r="A29" s="35" t="s">
        <v>0</v>
      </c>
      <c r="B29" s="36"/>
      <c r="C29" s="36"/>
      <c r="D29" s="36"/>
      <c r="E29" s="36"/>
      <c r="F29" s="36"/>
      <c r="G29" s="36"/>
      <c r="I29" s="1"/>
    </row>
    <row r="30" spans="1:9" s="2" customFormat="1" ht="16.35" customHeight="1">
      <c r="A30" s="351" t="s">
        <v>12</v>
      </c>
      <c r="B30" s="352"/>
      <c r="C30" s="352"/>
      <c r="D30" s="352"/>
      <c r="E30" s="352"/>
      <c r="F30" s="352"/>
      <c r="G30" s="353"/>
      <c r="I30" s="1"/>
    </row>
    <row r="31" spans="1:9" s="2" customFormat="1" ht="12.6" customHeight="1">
      <c r="A31" s="19"/>
      <c r="B31" s="20"/>
      <c r="C31" s="20"/>
      <c r="D31" s="21"/>
      <c r="E31" s="22"/>
      <c r="F31" s="23"/>
      <c r="G31" s="23"/>
      <c r="I31" s="1"/>
    </row>
    <row r="32" spans="1:9" s="2" customFormat="1" ht="12.6" customHeight="1">
      <c r="A32" s="35" t="s">
        <v>13</v>
      </c>
      <c r="B32" s="36"/>
      <c r="C32" s="36"/>
      <c r="D32" s="36"/>
      <c r="E32" s="36"/>
      <c r="F32" s="36"/>
      <c r="G32" s="36"/>
      <c r="I32" s="1"/>
    </row>
    <row r="33" spans="1:9" s="2" customFormat="1" ht="12.6" customHeight="1">
      <c r="A33" s="330"/>
      <c r="B33" s="331"/>
      <c r="C33" s="331"/>
      <c r="D33" s="331"/>
      <c r="E33" s="331"/>
      <c r="F33" s="331"/>
      <c r="G33" s="332"/>
      <c r="I33" s="1"/>
    </row>
    <row r="34" spans="1:9" s="2" customFormat="1" ht="39.95" customHeight="1">
      <c r="A34" s="24" t="s">
        <v>14</v>
      </c>
      <c r="B34" s="25"/>
      <c r="C34" s="42" t="s">
        <v>18</v>
      </c>
      <c r="D34" s="26"/>
      <c r="E34" s="26"/>
      <c r="F34" s="37"/>
      <c r="G34" s="4"/>
      <c r="I34" s="1"/>
    </row>
    <row r="35" spans="1:9" s="2" customFormat="1" ht="37.5" customHeight="1">
      <c r="A35" s="27"/>
      <c r="B35" s="25"/>
      <c r="C35" s="281" t="s">
        <v>212</v>
      </c>
      <c r="D35" s="333" t="s">
        <v>15</v>
      </c>
      <c r="E35" s="334"/>
      <c r="F35" s="334"/>
      <c r="G35" s="335"/>
      <c r="I35" s="1"/>
    </row>
    <row r="36" spans="1:9" s="2" customFormat="1" ht="12.75" customHeight="1">
      <c r="A36" s="24" t="s">
        <v>16</v>
      </c>
      <c r="B36" s="28"/>
      <c r="C36" s="42" t="s">
        <v>20</v>
      </c>
      <c r="D36" s="29"/>
      <c r="E36" s="30"/>
      <c r="F36" s="3"/>
      <c r="G36" s="4"/>
      <c r="I36" s="1"/>
    </row>
    <row r="37" spans="1:9" s="2" customFormat="1" ht="38.45" customHeight="1">
      <c r="A37" s="31"/>
      <c r="B37" s="32"/>
      <c r="C37" s="280" t="s">
        <v>212</v>
      </c>
      <c r="D37" s="336" t="s">
        <v>15</v>
      </c>
      <c r="E37" s="337"/>
      <c r="F37" s="337"/>
      <c r="G37" s="338"/>
      <c r="I37" s="1"/>
    </row>
    <row r="38" spans="1:9" s="2" customFormat="1" ht="15">
      <c r="A38" s="25"/>
      <c r="B38" s="3"/>
      <c r="C38" s="3"/>
      <c r="D38" s="3"/>
      <c r="E38" s="1"/>
      <c r="F38" s="3"/>
      <c r="G38" s="1"/>
      <c r="I38" s="1"/>
    </row>
  </sheetData>
  <mergeCells count="9">
    <mergeCell ref="A33:G33"/>
    <mergeCell ref="D35:G35"/>
    <mergeCell ref="D37:G37"/>
    <mergeCell ref="A3:G3"/>
    <mergeCell ref="A6:G6"/>
    <mergeCell ref="A9:G9"/>
    <mergeCell ref="F24:G24"/>
    <mergeCell ref="A27:G27"/>
    <mergeCell ref="A30:G30"/>
  </mergeCells>
  <printOptions/>
  <pageMargins left="0.3937007874015748" right="0.3937007874015748" top="0.3937007874015748" bottom="0.3937007874015748" header="0.1968503937007874" footer="0.1968503937007874"/>
  <pageSetup fitToHeight="0" fitToWidth="1" horizontalDpi="600" verticalDpi="600" orientation="portrait" paperSize="9" scale="91" r:id="rId1"/>
  <colBreaks count="1" manualBreakCount="1">
    <brk id="7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000396251678"/>
    <pageSetUpPr fitToPage="1"/>
  </sheetPr>
  <dimension ref="A1:Y36"/>
  <sheetViews>
    <sheetView zoomScaleSheetLayoutView="90" workbookViewId="0" topLeftCell="A1"/>
  </sheetViews>
  <sheetFormatPr defaultColWidth="9.140625" defaultRowHeight="15"/>
  <cols>
    <col min="1" max="1" width="5.8515625" style="1" customWidth="1"/>
    <col min="2" max="2" width="12.57421875" style="1" customWidth="1"/>
    <col min="3" max="3" width="45.421875" style="1" customWidth="1"/>
    <col min="4" max="4" width="6.8515625" style="1" customWidth="1"/>
    <col min="5" max="5" width="8.57421875" style="1" customWidth="1"/>
    <col min="6" max="7" width="12.421875" style="1" customWidth="1"/>
    <col min="8" max="8" width="2.140625" style="2" customWidth="1"/>
    <col min="9" max="9" width="8.8515625" style="1" hidden="1" customWidth="1"/>
    <col min="10" max="10" width="14.140625" style="1" hidden="1" customWidth="1"/>
    <col min="11" max="11" width="9.140625" style="1" hidden="1" customWidth="1"/>
    <col min="12" max="12" width="5.140625" style="1" customWidth="1"/>
    <col min="13" max="13" width="9.140625" style="1" customWidth="1"/>
    <col min="14" max="14" width="10.00390625" style="1" bestFit="1" customWidth="1"/>
    <col min="15" max="16384" width="9.140625" style="1" customWidth="1"/>
  </cols>
  <sheetData>
    <row r="1" spans="1:7" ht="24.95" customHeight="1">
      <c r="A1" s="5"/>
      <c r="B1" s="5"/>
      <c r="C1" s="6"/>
      <c r="D1" s="5"/>
      <c r="E1" s="7"/>
      <c r="F1" s="7"/>
      <c r="G1" s="270" t="s">
        <v>99</v>
      </c>
    </row>
    <row r="2" spans="1:7" ht="5.1" customHeight="1">
      <c r="A2" s="5"/>
      <c r="B2" s="5"/>
      <c r="C2" s="6"/>
      <c r="D2" s="5"/>
      <c r="E2" s="7"/>
      <c r="F2" s="7"/>
      <c r="G2" s="8"/>
    </row>
    <row r="3" spans="1:7" ht="35.25" customHeight="1">
      <c r="A3" s="339" t="str">
        <f>'[2]ZL_rekapitulace'!A6</f>
        <v>stavba: "Beskydské divadlo - zesílení stropních desek ve východní části přístavby, vč. souvisejících stavebních úprav"</v>
      </c>
      <c r="B3" s="339"/>
      <c r="C3" s="339"/>
      <c r="D3" s="339"/>
      <c r="E3" s="339"/>
      <c r="F3" s="339"/>
      <c r="G3" s="339"/>
    </row>
    <row r="4" spans="1:7" ht="5.1" customHeight="1">
      <c r="A4" s="38"/>
      <c r="B4" s="38"/>
      <c r="C4" s="38"/>
      <c r="D4" s="38"/>
      <c r="E4" s="38"/>
      <c r="F4" s="38"/>
      <c r="G4" s="38"/>
    </row>
    <row r="5" spans="1:7" ht="12.6" customHeight="1">
      <c r="A5" s="33" t="s">
        <v>1</v>
      </c>
      <c r="B5" s="34"/>
      <c r="C5" s="34"/>
      <c r="D5" s="34"/>
      <c r="E5" s="34"/>
      <c r="F5" s="34"/>
      <c r="G5" s="34"/>
    </row>
    <row r="6" spans="1:7" ht="24.95" customHeight="1">
      <c r="A6" s="340" t="s">
        <v>134</v>
      </c>
      <c r="B6" s="341"/>
      <c r="C6" s="341"/>
      <c r="D6" s="341"/>
      <c r="E6" s="341"/>
      <c r="F6" s="341"/>
      <c r="G6" s="342"/>
    </row>
    <row r="7" spans="1:7" ht="15" customHeight="1">
      <c r="A7" s="9"/>
      <c r="B7" s="9"/>
      <c r="C7" s="9"/>
      <c r="D7" s="9"/>
      <c r="E7" s="9"/>
      <c r="F7" s="9"/>
      <c r="G7" s="9"/>
    </row>
    <row r="8" spans="1:7" ht="12.6" customHeight="1">
      <c r="A8" s="35" t="s">
        <v>2</v>
      </c>
      <c r="B8" s="36"/>
      <c r="C8" s="36"/>
      <c r="D8" s="36"/>
      <c r="E8" s="36"/>
      <c r="F8" s="36"/>
      <c r="G8" s="36"/>
    </row>
    <row r="9" spans="1:7" ht="52.5" customHeight="1">
      <c r="A9" s="343" t="s">
        <v>190</v>
      </c>
      <c r="B9" s="344"/>
      <c r="C9" s="344"/>
      <c r="D9" s="344"/>
      <c r="E9" s="344"/>
      <c r="F9" s="344"/>
      <c r="G9" s="345"/>
    </row>
    <row r="10" spans="1:7" ht="15" customHeight="1">
      <c r="A10" s="10"/>
      <c r="B10" s="10"/>
      <c r="C10" s="10"/>
      <c r="D10" s="10"/>
      <c r="E10" s="10"/>
      <c r="F10" s="10"/>
      <c r="G10" s="10"/>
    </row>
    <row r="11" spans="1:7" ht="12.6" customHeight="1">
      <c r="A11" s="35" t="s">
        <v>3</v>
      </c>
      <c r="B11" s="36"/>
      <c r="C11" s="36"/>
      <c r="D11" s="36"/>
      <c r="E11" s="36"/>
      <c r="F11" s="36"/>
      <c r="G11" s="36"/>
    </row>
    <row r="12" spans="1:7" ht="41.25" customHeight="1">
      <c r="A12" s="11" t="s">
        <v>4</v>
      </c>
      <c r="B12" s="12" t="s">
        <v>5</v>
      </c>
      <c r="C12" s="13" t="s">
        <v>6</v>
      </c>
      <c r="D12" s="11" t="s">
        <v>7</v>
      </c>
      <c r="E12" s="11" t="s">
        <v>8</v>
      </c>
      <c r="F12" s="11" t="s">
        <v>19</v>
      </c>
      <c r="G12" s="11" t="s">
        <v>9</v>
      </c>
    </row>
    <row r="13" spans="1:11" ht="39" customHeight="1">
      <c r="A13" s="44">
        <v>1</v>
      </c>
      <c r="B13" s="53" t="s">
        <v>40</v>
      </c>
      <c r="C13" s="43" t="s">
        <v>72</v>
      </c>
      <c r="D13" s="53" t="s">
        <v>41</v>
      </c>
      <c r="E13" s="53">
        <v>66.06</v>
      </c>
      <c r="F13" s="70">
        <v>55</v>
      </c>
      <c r="G13" s="48">
        <f>E13*F13</f>
        <v>3633.3</v>
      </c>
      <c r="I13" s="1">
        <v>433</v>
      </c>
      <c r="J13" s="1">
        <v>1010</v>
      </c>
      <c r="K13" s="1">
        <v>110</v>
      </c>
    </row>
    <row r="14" spans="1:11" ht="24">
      <c r="A14" s="44">
        <v>2</v>
      </c>
      <c r="B14" s="66" t="s">
        <v>61</v>
      </c>
      <c r="C14" s="67" t="s">
        <v>67</v>
      </c>
      <c r="D14" s="68" t="s">
        <v>41</v>
      </c>
      <c r="E14" s="69">
        <v>135</v>
      </c>
      <c r="F14" s="47">
        <f>K13*0.8</f>
        <v>88</v>
      </c>
      <c r="G14" s="48">
        <f aca="true" t="shared" si="0" ref="G14:G20">E14*F14</f>
        <v>11880</v>
      </c>
      <c r="H14" s="39"/>
      <c r="I14" s="14">
        <v>713</v>
      </c>
      <c r="J14" s="1">
        <v>15</v>
      </c>
      <c r="K14" s="1">
        <v>7</v>
      </c>
    </row>
    <row r="15" spans="1:14" ht="25.5" customHeight="1">
      <c r="A15" s="260">
        <v>3</v>
      </c>
      <c r="B15" s="66" t="s">
        <v>62</v>
      </c>
      <c r="C15" s="67" t="s">
        <v>68</v>
      </c>
      <c r="D15" s="68" t="s">
        <v>41</v>
      </c>
      <c r="E15" s="69">
        <v>135</v>
      </c>
      <c r="F15" s="47">
        <f>K14*0.8</f>
        <v>5.6000000000000005</v>
      </c>
      <c r="G15" s="48">
        <f t="shared" si="0"/>
        <v>756.0000000000001</v>
      </c>
      <c r="H15" s="39"/>
      <c r="I15" s="14">
        <v>135</v>
      </c>
      <c r="J15" s="1">
        <v>709</v>
      </c>
      <c r="K15" s="1">
        <v>6.48</v>
      </c>
      <c r="L15" s="209"/>
      <c r="M15" s="209"/>
      <c r="N15" s="209"/>
    </row>
    <row r="16" spans="1:11" ht="36.75" customHeight="1">
      <c r="A16" s="260">
        <v>4</v>
      </c>
      <c r="B16" s="66" t="s">
        <v>63</v>
      </c>
      <c r="C16" s="67" t="s">
        <v>69</v>
      </c>
      <c r="D16" s="68" t="s">
        <v>36</v>
      </c>
      <c r="E16" s="69">
        <v>338</v>
      </c>
      <c r="F16" s="47">
        <f>K15*0.8</f>
        <v>5.184000000000001</v>
      </c>
      <c r="G16" s="48">
        <f t="shared" si="0"/>
        <v>1752.1920000000005</v>
      </c>
      <c r="H16" s="39"/>
      <c r="I16" s="14">
        <v>152</v>
      </c>
      <c r="J16" s="1">
        <v>948</v>
      </c>
      <c r="K16" s="1">
        <v>131</v>
      </c>
    </row>
    <row r="17" spans="1:12" ht="25.5" customHeight="1">
      <c r="A17" s="260">
        <v>5</v>
      </c>
      <c r="B17" s="66" t="s">
        <v>64</v>
      </c>
      <c r="C17" s="67" t="s">
        <v>135</v>
      </c>
      <c r="D17" s="68" t="s">
        <v>41</v>
      </c>
      <c r="E17" s="69">
        <v>135</v>
      </c>
      <c r="F17" s="47">
        <f>K16*0.8</f>
        <v>104.80000000000001</v>
      </c>
      <c r="G17" s="48">
        <f t="shared" si="0"/>
        <v>14148.000000000002</v>
      </c>
      <c r="H17" s="39"/>
      <c r="I17" s="14">
        <v>182</v>
      </c>
      <c r="J17" s="1">
        <v>1.84</v>
      </c>
      <c r="K17" s="1">
        <v>21.9</v>
      </c>
      <c r="L17" s="106"/>
    </row>
    <row r="18" spans="1:9" s="106" customFormat="1" ht="12.75" customHeight="1">
      <c r="A18" s="260"/>
      <c r="B18" s="66"/>
      <c r="C18" s="246" t="s">
        <v>189</v>
      </c>
      <c r="D18" s="68"/>
      <c r="E18" s="69"/>
      <c r="F18" s="145"/>
      <c r="G18" s="48"/>
      <c r="H18" s="143"/>
      <c r="I18" s="118"/>
    </row>
    <row r="19" spans="1:25" ht="24">
      <c r="A19" s="260">
        <v>6</v>
      </c>
      <c r="B19" s="66" t="s">
        <v>65</v>
      </c>
      <c r="C19" s="67" t="s">
        <v>70</v>
      </c>
      <c r="D19" s="68" t="s">
        <v>36</v>
      </c>
      <c r="E19" s="69">
        <v>338</v>
      </c>
      <c r="F19" s="47">
        <f>K17*0.8</f>
        <v>17.52</v>
      </c>
      <c r="G19" s="48">
        <f t="shared" si="0"/>
        <v>5921.76</v>
      </c>
      <c r="H19" s="39"/>
      <c r="I19" s="14">
        <v>26.4</v>
      </c>
      <c r="J19" s="1">
        <v>321</v>
      </c>
      <c r="L19" s="106"/>
      <c r="O19" s="106"/>
      <c r="Y19" s="106"/>
    </row>
    <row r="20" spans="1:11" ht="17.45" customHeight="1">
      <c r="A20" s="260">
        <v>7</v>
      </c>
      <c r="B20" s="66" t="s">
        <v>66</v>
      </c>
      <c r="C20" s="67" t="s">
        <v>71</v>
      </c>
      <c r="D20" s="68" t="s">
        <v>60</v>
      </c>
      <c r="E20" s="69">
        <v>246</v>
      </c>
      <c r="F20" s="47">
        <v>12</v>
      </c>
      <c r="G20" s="48">
        <f t="shared" si="0"/>
        <v>2952</v>
      </c>
      <c r="H20" s="39"/>
      <c r="I20" s="14">
        <v>1.84</v>
      </c>
      <c r="J20" s="1">
        <v>466</v>
      </c>
      <c r="K20" s="1">
        <v>12</v>
      </c>
    </row>
    <row r="21" spans="1:10" ht="15">
      <c r="A21" s="44"/>
      <c r="B21" s="53"/>
      <c r="C21" s="52"/>
      <c r="D21" s="53"/>
      <c r="E21" s="53"/>
      <c r="F21" s="53"/>
      <c r="G21" s="54"/>
      <c r="H21" s="39"/>
      <c r="I21" s="40"/>
      <c r="J21" s="1">
        <v>534</v>
      </c>
    </row>
    <row r="22" spans="1:7" ht="15" customHeight="1">
      <c r="A22" s="15"/>
      <c r="B22" s="120" t="s">
        <v>88</v>
      </c>
      <c r="C22" s="16"/>
      <c r="D22" s="17"/>
      <c r="E22" s="18"/>
      <c r="F22" s="346">
        <f>SUM(G13:G21)</f>
        <v>41043.252</v>
      </c>
      <c r="G22" s="347"/>
    </row>
    <row r="23" spans="1:7" ht="15" customHeight="1">
      <c r="A23" s="19"/>
      <c r="B23" s="20"/>
      <c r="C23" s="20"/>
      <c r="D23" s="21"/>
      <c r="E23" s="22"/>
      <c r="F23" s="23"/>
      <c r="G23" s="23"/>
    </row>
    <row r="24" spans="1:7" ht="12.6" customHeight="1">
      <c r="A24" s="35" t="s">
        <v>10</v>
      </c>
      <c r="B24" s="36"/>
      <c r="C24" s="36"/>
      <c r="D24" s="36"/>
      <c r="E24" s="36"/>
      <c r="F24" s="36"/>
      <c r="G24" s="36"/>
    </row>
    <row r="25" spans="1:7" ht="12.6" customHeight="1">
      <c r="A25" s="348" t="s">
        <v>11</v>
      </c>
      <c r="B25" s="349"/>
      <c r="C25" s="349"/>
      <c r="D25" s="349"/>
      <c r="E25" s="349"/>
      <c r="F25" s="349"/>
      <c r="G25" s="350"/>
    </row>
    <row r="26" spans="1:9" s="2" customFormat="1" ht="15" customHeight="1">
      <c r="A26" s="19"/>
      <c r="B26" s="20"/>
      <c r="C26" s="20"/>
      <c r="D26" s="21"/>
      <c r="E26" s="22"/>
      <c r="F26" s="23"/>
      <c r="G26" s="23"/>
      <c r="I26" s="1"/>
    </row>
    <row r="27" spans="1:9" s="2" customFormat="1" ht="12.6" customHeight="1">
      <c r="A27" s="35" t="s">
        <v>0</v>
      </c>
      <c r="B27" s="36"/>
      <c r="C27" s="36"/>
      <c r="D27" s="36"/>
      <c r="E27" s="36"/>
      <c r="F27" s="36"/>
      <c r="G27" s="36"/>
      <c r="I27" s="1"/>
    </row>
    <row r="28" spans="1:9" s="2" customFormat="1" ht="16.35" customHeight="1">
      <c r="A28" s="351" t="s">
        <v>12</v>
      </c>
      <c r="B28" s="352"/>
      <c r="C28" s="352"/>
      <c r="D28" s="352"/>
      <c r="E28" s="352"/>
      <c r="F28" s="352"/>
      <c r="G28" s="353"/>
      <c r="I28" s="1"/>
    </row>
    <row r="29" spans="1:9" s="2" customFormat="1" ht="12.6" customHeight="1">
      <c r="A29" s="19"/>
      <c r="B29" s="20"/>
      <c r="C29" s="20"/>
      <c r="D29" s="21"/>
      <c r="E29" s="22"/>
      <c r="F29" s="23"/>
      <c r="G29" s="23"/>
      <c r="I29" s="1"/>
    </row>
    <row r="30" spans="1:9" s="2" customFormat="1" ht="12.6" customHeight="1">
      <c r="A30" s="35" t="s">
        <v>13</v>
      </c>
      <c r="B30" s="36"/>
      <c r="C30" s="36"/>
      <c r="D30" s="36"/>
      <c r="E30" s="36"/>
      <c r="F30" s="36"/>
      <c r="G30" s="36"/>
      <c r="I30" s="1"/>
    </row>
    <row r="31" spans="1:9" s="2" customFormat="1" ht="12.6" customHeight="1">
      <c r="A31" s="330"/>
      <c r="B31" s="331"/>
      <c r="C31" s="331"/>
      <c r="D31" s="331"/>
      <c r="E31" s="331"/>
      <c r="F31" s="331"/>
      <c r="G31" s="332"/>
      <c r="I31" s="1"/>
    </row>
    <row r="32" spans="1:9" s="2" customFormat="1" ht="39.95" customHeight="1">
      <c r="A32" s="24" t="s">
        <v>14</v>
      </c>
      <c r="B32" s="25"/>
      <c r="C32" s="42" t="s">
        <v>18</v>
      </c>
      <c r="D32" s="26"/>
      <c r="E32" s="26"/>
      <c r="F32" s="37"/>
      <c r="G32" s="4"/>
      <c r="I32" s="1"/>
    </row>
    <row r="33" spans="1:9" s="2" customFormat="1" ht="30" customHeight="1">
      <c r="A33" s="27"/>
      <c r="B33" s="25"/>
      <c r="C33" s="281" t="s">
        <v>212</v>
      </c>
      <c r="D33" s="333" t="s">
        <v>15</v>
      </c>
      <c r="E33" s="334"/>
      <c r="F33" s="334"/>
      <c r="G33" s="335"/>
      <c r="I33" s="1"/>
    </row>
    <row r="34" spans="1:9" s="2" customFormat="1" ht="18.75" customHeight="1">
      <c r="A34" s="24" t="s">
        <v>16</v>
      </c>
      <c r="B34" s="28"/>
      <c r="C34" s="42" t="s">
        <v>20</v>
      </c>
      <c r="D34" s="29"/>
      <c r="E34" s="30"/>
      <c r="F34" s="3"/>
      <c r="G34" s="4"/>
      <c r="I34" s="1"/>
    </row>
    <row r="35" spans="1:9" s="2" customFormat="1" ht="29.25" customHeight="1">
      <c r="A35" s="31"/>
      <c r="B35" s="32"/>
      <c r="C35" s="280" t="s">
        <v>212</v>
      </c>
      <c r="D35" s="336" t="s">
        <v>15</v>
      </c>
      <c r="E35" s="337"/>
      <c r="F35" s="337"/>
      <c r="G35" s="338"/>
      <c r="I35" s="1"/>
    </row>
    <row r="36" spans="1:9" s="2" customFormat="1" ht="15">
      <c r="A36" s="25"/>
      <c r="B36" s="3"/>
      <c r="C36" s="3"/>
      <c r="D36" s="3"/>
      <c r="E36" s="1"/>
      <c r="F36" s="3"/>
      <c r="G36" s="1"/>
      <c r="I36" s="1"/>
    </row>
  </sheetData>
  <mergeCells count="9">
    <mergeCell ref="A31:G31"/>
    <mergeCell ref="D33:G33"/>
    <mergeCell ref="D35:G35"/>
    <mergeCell ref="A3:G3"/>
    <mergeCell ref="A6:G6"/>
    <mergeCell ref="A9:G9"/>
    <mergeCell ref="F22:G22"/>
    <mergeCell ref="A25:G25"/>
    <mergeCell ref="A28:G28"/>
  </mergeCells>
  <printOptions/>
  <pageMargins left="0.3937007874015748" right="0.3937007874015748" top="0.3937007874015748" bottom="0.3937007874015748" header="0.1968503937007874" footer="0.1968503937007874"/>
  <pageSetup fitToHeight="0" fitToWidth="1" horizontalDpi="600" verticalDpi="600" orientation="portrait" paperSize="9" scale="91" r:id="rId1"/>
  <colBreaks count="1" manualBreakCount="1">
    <brk id="7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000396251678"/>
    <pageSetUpPr fitToPage="1"/>
  </sheetPr>
  <dimension ref="A1:K45"/>
  <sheetViews>
    <sheetView zoomScaleSheetLayoutView="90" workbookViewId="0" topLeftCell="A1">
      <selection activeCell="D58" sqref="D58"/>
    </sheetView>
  </sheetViews>
  <sheetFormatPr defaultColWidth="9.140625" defaultRowHeight="15"/>
  <cols>
    <col min="1" max="1" width="5.8515625" style="106" customWidth="1"/>
    <col min="2" max="2" width="13.421875" style="106" customWidth="1"/>
    <col min="3" max="3" width="45.421875" style="106" customWidth="1"/>
    <col min="4" max="4" width="6.8515625" style="106" customWidth="1"/>
    <col min="5" max="5" width="8.57421875" style="106" customWidth="1"/>
    <col min="6" max="7" width="12.421875" style="106" customWidth="1"/>
    <col min="8" max="8" width="1.8515625" style="2" customWidth="1"/>
    <col min="9" max="9" width="14.00390625" style="106" hidden="1" customWidth="1"/>
    <col min="10" max="10" width="16.57421875" style="106" customWidth="1"/>
    <col min="11" max="11" width="13.140625" style="106" customWidth="1"/>
    <col min="12" max="13" width="9.140625" style="106" customWidth="1"/>
    <col min="14" max="14" width="10.00390625" style="106" bestFit="1" customWidth="1"/>
    <col min="15" max="16384" width="9.140625" style="106" customWidth="1"/>
  </cols>
  <sheetData>
    <row r="1" spans="1:7" ht="24.95" customHeight="1">
      <c r="A1" s="109"/>
      <c r="B1" s="109"/>
      <c r="C1" s="110"/>
      <c r="D1" s="109"/>
      <c r="E1" s="111"/>
      <c r="F1" s="111"/>
      <c r="G1" s="270" t="s">
        <v>167</v>
      </c>
    </row>
    <row r="2" spans="1:7" ht="5.1" customHeight="1">
      <c r="A2" s="109"/>
      <c r="B2" s="109"/>
      <c r="C2" s="110"/>
      <c r="D2" s="109"/>
      <c r="E2" s="111"/>
      <c r="F2" s="111"/>
      <c r="G2" s="112"/>
    </row>
    <row r="3" spans="1:7" ht="35.25" customHeight="1">
      <c r="A3" s="339" t="str">
        <f>'[2]ZL_rekapitulace'!A6</f>
        <v>stavba: "Beskydské divadlo - zesílení stropních desek ve východní části přístavby, vč. souvisejících stavebních úprav"</v>
      </c>
      <c r="B3" s="339"/>
      <c r="C3" s="339"/>
      <c r="D3" s="339"/>
      <c r="E3" s="339"/>
      <c r="F3" s="339"/>
      <c r="G3" s="339"/>
    </row>
    <row r="4" spans="1:7" ht="5.1" customHeight="1">
      <c r="A4" s="142"/>
      <c r="B4" s="142"/>
      <c r="C4" s="142"/>
      <c r="D4" s="142"/>
      <c r="E4" s="142"/>
      <c r="F4" s="142"/>
      <c r="G4" s="142"/>
    </row>
    <row r="5" spans="1:7" ht="12.6" customHeight="1">
      <c r="A5" s="137" t="s">
        <v>1</v>
      </c>
      <c r="B5" s="138"/>
      <c r="C5" s="138"/>
      <c r="D5" s="138"/>
      <c r="E5" s="138"/>
      <c r="F5" s="138"/>
      <c r="G5" s="138"/>
    </row>
    <row r="6" spans="1:7" ht="24.95" customHeight="1">
      <c r="A6" s="340" t="s">
        <v>166</v>
      </c>
      <c r="B6" s="341"/>
      <c r="C6" s="341"/>
      <c r="D6" s="341"/>
      <c r="E6" s="341"/>
      <c r="F6" s="341"/>
      <c r="G6" s="342"/>
    </row>
    <row r="7" spans="1:7" ht="15" customHeight="1">
      <c r="A7" s="113"/>
      <c r="B7" s="113"/>
      <c r="C7" s="113"/>
      <c r="D7" s="113"/>
      <c r="E7" s="113"/>
      <c r="F7" s="113"/>
      <c r="G7" s="113"/>
    </row>
    <row r="8" spans="1:7" ht="12.6" customHeight="1">
      <c r="A8" s="139" t="s">
        <v>2</v>
      </c>
      <c r="B8" s="140"/>
      <c r="C8" s="140"/>
      <c r="D8" s="140"/>
      <c r="E8" s="140"/>
      <c r="F8" s="140"/>
      <c r="G8" s="140"/>
    </row>
    <row r="9" spans="1:7" ht="104.25" customHeight="1">
      <c r="A9" s="343" t="s">
        <v>228</v>
      </c>
      <c r="B9" s="344"/>
      <c r="C9" s="344"/>
      <c r="D9" s="344"/>
      <c r="E9" s="344"/>
      <c r="F9" s="344"/>
      <c r="G9" s="345"/>
    </row>
    <row r="10" spans="1:7" ht="15" customHeight="1">
      <c r="A10" s="114"/>
      <c r="B10" s="114"/>
      <c r="C10" s="114"/>
      <c r="D10" s="114"/>
      <c r="E10" s="114"/>
      <c r="F10" s="114"/>
      <c r="G10" s="114"/>
    </row>
    <row r="11" spans="1:7" ht="12.6" customHeight="1">
      <c r="A11" s="139" t="s">
        <v>3</v>
      </c>
      <c r="B11" s="140"/>
      <c r="C11" s="140"/>
      <c r="D11" s="140"/>
      <c r="E11" s="140"/>
      <c r="F11" s="140"/>
      <c r="G11" s="140"/>
    </row>
    <row r="12" spans="1:7" ht="41.25" customHeight="1">
      <c r="A12" s="115" t="s">
        <v>4</v>
      </c>
      <c r="B12" s="116" t="s">
        <v>5</v>
      </c>
      <c r="C12" s="117" t="s">
        <v>6</v>
      </c>
      <c r="D12" s="115" t="s">
        <v>7</v>
      </c>
      <c r="E12" s="115" t="s">
        <v>8</v>
      </c>
      <c r="F12" s="115" t="s">
        <v>19</v>
      </c>
      <c r="G12" s="115" t="s">
        <v>9</v>
      </c>
    </row>
    <row r="13" spans="1:9" ht="24.75" customHeight="1">
      <c r="A13" s="44">
        <v>1</v>
      </c>
      <c r="B13" s="53">
        <v>735890803</v>
      </c>
      <c r="C13" s="236" t="s">
        <v>165</v>
      </c>
      <c r="D13" s="235" t="s">
        <v>137</v>
      </c>
      <c r="E13" s="234">
        <v>0.3</v>
      </c>
      <c r="F13" s="224">
        <f>I13*0.8</f>
        <v>1704</v>
      </c>
      <c r="G13" s="222">
        <f aca="true" t="shared" si="0" ref="G13:G17">E13*F13</f>
        <v>511.2</v>
      </c>
      <c r="I13" s="233">
        <v>2130</v>
      </c>
    </row>
    <row r="14" spans="1:9" ht="21" customHeight="1">
      <c r="A14" s="44">
        <v>2</v>
      </c>
      <c r="B14" s="53">
        <v>7359000</v>
      </c>
      <c r="C14" s="82" t="s">
        <v>164</v>
      </c>
      <c r="D14" s="232" t="s">
        <v>23</v>
      </c>
      <c r="E14" s="231">
        <v>6</v>
      </c>
      <c r="F14" s="224">
        <f>I14*0.8</f>
        <v>369</v>
      </c>
      <c r="G14" s="222">
        <f t="shared" si="0"/>
        <v>2214</v>
      </c>
      <c r="I14" s="230">
        <v>461.25</v>
      </c>
    </row>
    <row r="15" spans="1:7" ht="21" customHeight="1">
      <c r="A15" s="44">
        <v>3</v>
      </c>
      <c r="B15" s="53" t="s">
        <v>161</v>
      </c>
      <c r="C15" s="82" t="s">
        <v>163</v>
      </c>
      <c r="D15" s="229" t="s">
        <v>23</v>
      </c>
      <c r="E15" s="228">
        <v>4</v>
      </c>
      <c r="F15" s="224">
        <v>1850</v>
      </c>
      <c r="G15" s="222">
        <f t="shared" si="0"/>
        <v>7400</v>
      </c>
    </row>
    <row r="16" spans="1:9" ht="24">
      <c r="A16" s="44">
        <v>4</v>
      </c>
      <c r="B16" s="53">
        <v>998735203</v>
      </c>
      <c r="C16" s="43" t="s">
        <v>162</v>
      </c>
      <c r="D16" s="227" t="s">
        <v>38</v>
      </c>
      <c r="E16" s="226">
        <v>149.132</v>
      </c>
      <c r="F16" s="224">
        <f>I16*0.8</f>
        <v>1.5296</v>
      </c>
      <c r="G16" s="222">
        <f t="shared" si="0"/>
        <v>228.11230720000003</v>
      </c>
      <c r="H16" s="143"/>
      <c r="I16" s="225">
        <v>1.912</v>
      </c>
    </row>
    <row r="17" spans="1:9" ht="19.7" customHeight="1">
      <c r="A17" s="261">
        <v>5</v>
      </c>
      <c r="B17" s="221" t="s">
        <v>160</v>
      </c>
      <c r="C17" s="220" t="s">
        <v>159</v>
      </c>
      <c r="D17" s="219" t="s">
        <v>23</v>
      </c>
      <c r="E17" s="218">
        <v>88</v>
      </c>
      <c r="F17" s="224">
        <f>I17*0.8</f>
        <v>93.60000000000001</v>
      </c>
      <c r="G17" s="222">
        <f t="shared" si="0"/>
        <v>8236.800000000001</v>
      </c>
      <c r="H17" s="143"/>
      <c r="I17" s="40">
        <v>117</v>
      </c>
    </row>
    <row r="18" spans="1:9" ht="12" customHeight="1">
      <c r="A18" s="261"/>
      <c r="B18" s="221"/>
      <c r="C18" s="223" t="s">
        <v>156</v>
      </c>
      <c r="D18" s="219"/>
      <c r="E18" s="218"/>
      <c r="F18" s="224"/>
      <c r="G18" s="222"/>
      <c r="H18" s="143"/>
      <c r="I18" s="40"/>
    </row>
    <row r="19" spans="1:9" ht="19.7" customHeight="1">
      <c r="A19" s="261">
        <v>6</v>
      </c>
      <c r="B19" s="221" t="s">
        <v>158</v>
      </c>
      <c r="C19" s="220" t="s">
        <v>157</v>
      </c>
      <c r="D19" s="219" t="s">
        <v>23</v>
      </c>
      <c r="E19" s="218">
        <v>88</v>
      </c>
      <c r="F19" s="224">
        <f>I19*0.8</f>
        <v>151.6</v>
      </c>
      <c r="G19" s="222">
        <f>E19*F19</f>
        <v>13340.8</v>
      </c>
      <c r="H19" s="143"/>
      <c r="I19" s="40">
        <v>189.5</v>
      </c>
    </row>
    <row r="20" spans="1:9" ht="15" customHeight="1">
      <c r="A20" s="261"/>
      <c r="B20" s="221"/>
      <c r="C20" s="223" t="s">
        <v>156</v>
      </c>
      <c r="D20" s="219"/>
      <c r="E20" s="218"/>
      <c r="F20" s="217"/>
      <c r="G20" s="222"/>
      <c r="H20" s="143"/>
      <c r="I20" s="40"/>
    </row>
    <row r="21" spans="1:10" ht="50.25" customHeight="1">
      <c r="A21" s="261">
        <v>7</v>
      </c>
      <c r="B21" s="221" t="s">
        <v>155</v>
      </c>
      <c r="C21" s="272" t="s">
        <v>154</v>
      </c>
      <c r="D21" s="219" t="s">
        <v>137</v>
      </c>
      <c r="E21" s="218">
        <v>5.03</v>
      </c>
      <c r="F21" s="217">
        <v>500</v>
      </c>
      <c r="G21" s="222">
        <f>E21*F21</f>
        <v>2515</v>
      </c>
      <c r="H21" s="143"/>
      <c r="I21" s="40"/>
      <c r="J21" s="271"/>
    </row>
    <row r="22" spans="1:11" ht="15" customHeight="1">
      <c r="A22" s="261">
        <v>8</v>
      </c>
      <c r="B22" s="221" t="s">
        <v>153</v>
      </c>
      <c r="C22" s="220" t="s">
        <v>152</v>
      </c>
      <c r="D22" s="219" t="s">
        <v>85</v>
      </c>
      <c r="E22" s="218">
        <v>1.98</v>
      </c>
      <c r="F22" s="217">
        <f aca="true" t="shared" si="1" ref="F22:F29">I22*0.8</f>
        <v>398.8</v>
      </c>
      <c r="G22" s="222">
        <f>E22*F22</f>
        <v>789.624</v>
      </c>
      <c r="H22" s="143"/>
      <c r="I22" s="40">
        <v>498.5</v>
      </c>
      <c r="J22" s="209"/>
      <c r="K22" s="209"/>
    </row>
    <row r="23" spans="1:9" ht="15" customHeight="1">
      <c r="A23" s="261">
        <v>9</v>
      </c>
      <c r="B23" s="221" t="s">
        <v>151</v>
      </c>
      <c r="C23" s="220" t="s">
        <v>150</v>
      </c>
      <c r="D23" s="219" t="s">
        <v>137</v>
      </c>
      <c r="E23" s="218">
        <v>1.4</v>
      </c>
      <c r="F23" s="217">
        <f t="shared" si="1"/>
        <v>582.4</v>
      </c>
      <c r="G23" s="216">
        <f aca="true" t="shared" si="2" ref="G23:G30">F23*E23</f>
        <v>815.3599999999999</v>
      </c>
      <c r="H23" s="143"/>
      <c r="I23" s="40">
        <v>728</v>
      </c>
    </row>
    <row r="24" spans="1:9" ht="15" customHeight="1">
      <c r="A24" s="261">
        <v>10</v>
      </c>
      <c r="B24" s="221" t="s">
        <v>149</v>
      </c>
      <c r="C24" s="220" t="s">
        <v>148</v>
      </c>
      <c r="D24" s="219" t="s">
        <v>137</v>
      </c>
      <c r="E24" s="218">
        <v>1.4</v>
      </c>
      <c r="F24" s="217">
        <f t="shared" si="1"/>
        <v>278</v>
      </c>
      <c r="G24" s="216">
        <f t="shared" si="2"/>
        <v>389.2</v>
      </c>
      <c r="H24" s="143"/>
      <c r="I24" s="40">
        <v>347.5</v>
      </c>
    </row>
    <row r="25" spans="1:9" ht="15" customHeight="1">
      <c r="A25" s="261">
        <v>11</v>
      </c>
      <c r="B25" s="221" t="s">
        <v>147</v>
      </c>
      <c r="C25" s="220" t="s">
        <v>146</v>
      </c>
      <c r="D25" s="219" t="s">
        <v>137</v>
      </c>
      <c r="E25" s="218">
        <v>1.4</v>
      </c>
      <c r="F25" s="217">
        <f t="shared" si="1"/>
        <v>195.20000000000002</v>
      </c>
      <c r="G25" s="216">
        <f t="shared" si="2"/>
        <v>273.28000000000003</v>
      </c>
      <c r="H25" s="143"/>
      <c r="I25" s="40">
        <v>244</v>
      </c>
    </row>
    <row r="26" spans="1:9" ht="15" customHeight="1">
      <c r="A26" s="261">
        <v>12</v>
      </c>
      <c r="B26" s="221" t="s">
        <v>145</v>
      </c>
      <c r="C26" s="220" t="s">
        <v>144</v>
      </c>
      <c r="D26" s="219" t="s">
        <v>137</v>
      </c>
      <c r="E26" s="218">
        <v>1.4</v>
      </c>
      <c r="F26" s="217">
        <f t="shared" si="1"/>
        <v>13.680000000000001</v>
      </c>
      <c r="G26" s="216">
        <f t="shared" si="2"/>
        <v>19.152</v>
      </c>
      <c r="H26" s="143"/>
      <c r="I26" s="40">
        <v>17.1</v>
      </c>
    </row>
    <row r="27" spans="1:9" ht="15" customHeight="1">
      <c r="A27" s="261">
        <v>13</v>
      </c>
      <c r="B27" s="221" t="s">
        <v>143</v>
      </c>
      <c r="C27" s="220" t="s">
        <v>142</v>
      </c>
      <c r="D27" s="219" t="s">
        <v>137</v>
      </c>
      <c r="E27" s="218">
        <v>1.4</v>
      </c>
      <c r="F27" s="217">
        <f t="shared" si="1"/>
        <v>273.2</v>
      </c>
      <c r="G27" s="216">
        <f t="shared" si="2"/>
        <v>382.47999999999996</v>
      </c>
      <c r="H27" s="143"/>
      <c r="I27" s="40">
        <v>341.5</v>
      </c>
    </row>
    <row r="28" spans="1:9" ht="15" customHeight="1">
      <c r="A28" s="261">
        <v>14</v>
      </c>
      <c r="B28" s="221" t="s">
        <v>141</v>
      </c>
      <c r="C28" s="220" t="s">
        <v>140</v>
      </c>
      <c r="D28" s="219" t="s">
        <v>137</v>
      </c>
      <c r="E28" s="218">
        <v>42.15</v>
      </c>
      <c r="F28" s="217">
        <f t="shared" si="1"/>
        <v>30.480000000000004</v>
      </c>
      <c r="G28" s="216">
        <f t="shared" si="2"/>
        <v>1284.7320000000002</v>
      </c>
      <c r="H28" s="143"/>
      <c r="I28" s="40">
        <v>38.1</v>
      </c>
    </row>
    <row r="29" spans="1:9" ht="15" customHeight="1">
      <c r="A29" s="261">
        <v>15</v>
      </c>
      <c r="B29" s="221" t="s">
        <v>139</v>
      </c>
      <c r="C29" s="220" t="s">
        <v>138</v>
      </c>
      <c r="D29" s="219" t="s">
        <v>137</v>
      </c>
      <c r="E29" s="218">
        <v>1.4</v>
      </c>
      <c r="F29" s="217">
        <f t="shared" si="1"/>
        <v>1540</v>
      </c>
      <c r="G29" s="216">
        <f t="shared" si="2"/>
        <v>2156</v>
      </c>
      <c r="H29" s="143"/>
      <c r="I29" s="40">
        <v>1925</v>
      </c>
    </row>
    <row r="30" spans="1:9" ht="18.75" customHeight="1">
      <c r="A30" s="261">
        <v>16</v>
      </c>
      <c r="B30" s="53">
        <v>30001000</v>
      </c>
      <c r="C30" s="52" t="s">
        <v>86</v>
      </c>
      <c r="D30" s="53" t="s">
        <v>87</v>
      </c>
      <c r="E30" s="53">
        <v>0.1</v>
      </c>
      <c r="F30" s="53">
        <v>91500</v>
      </c>
      <c r="G30" s="216">
        <f t="shared" si="2"/>
        <v>9150</v>
      </c>
      <c r="H30" s="143"/>
      <c r="I30" s="41"/>
    </row>
    <row r="31" spans="1:10" ht="15" customHeight="1">
      <c r="A31" s="119"/>
      <c r="B31" s="120" t="s">
        <v>88</v>
      </c>
      <c r="C31" s="120"/>
      <c r="D31" s="121"/>
      <c r="E31" s="122"/>
      <c r="F31" s="346">
        <f>SUM(G13:G30)</f>
        <v>49705.740307200016</v>
      </c>
      <c r="G31" s="347"/>
      <c r="J31" s="243"/>
    </row>
    <row r="32" spans="1:7" ht="15" customHeight="1">
      <c r="A32" s="123"/>
      <c r="B32" s="124"/>
      <c r="C32" s="124"/>
      <c r="D32" s="125"/>
      <c r="E32" s="126"/>
      <c r="F32" s="127"/>
      <c r="G32" s="127"/>
    </row>
    <row r="33" spans="1:7" ht="12.6" customHeight="1">
      <c r="A33" s="139" t="s">
        <v>10</v>
      </c>
      <c r="B33" s="140"/>
      <c r="C33" s="140"/>
      <c r="D33" s="140"/>
      <c r="E33" s="140"/>
      <c r="F33" s="140"/>
      <c r="G33" s="140"/>
    </row>
    <row r="34" spans="1:7" ht="12.6" customHeight="1">
      <c r="A34" s="348" t="s">
        <v>11</v>
      </c>
      <c r="B34" s="349"/>
      <c r="C34" s="349"/>
      <c r="D34" s="349"/>
      <c r="E34" s="349"/>
      <c r="F34" s="349"/>
      <c r="G34" s="350"/>
    </row>
    <row r="35" spans="1:9" s="2" customFormat="1" ht="10.5" customHeight="1">
      <c r="A35" s="123"/>
      <c r="B35" s="124"/>
      <c r="C35" s="124"/>
      <c r="D35" s="125"/>
      <c r="E35" s="126"/>
      <c r="F35" s="127"/>
      <c r="G35" s="127"/>
      <c r="I35" s="106"/>
    </row>
    <row r="36" spans="1:9" s="2" customFormat="1" ht="12.6" customHeight="1">
      <c r="A36" s="139" t="s">
        <v>0</v>
      </c>
      <c r="B36" s="140"/>
      <c r="C36" s="140"/>
      <c r="D36" s="140"/>
      <c r="E36" s="140"/>
      <c r="F36" s="140"/>
      <c r="G36" s="140"/>
      <c r="I36" s="106"/>
    </row>
    <row r="37" spans="1:9" s="2" customFormat="1" ht="16.35" customHeight="1">
      <c r="A37" s="351" t="s">
        <v>12</v>
      </c>
      <c r="B37" s="352"/>
      <c r="C37" s="352"/>
      <c r="D37" s="352"/>
      <c r="E37" s="352"/>
      <c r="F37" s="352"/>
      <c r="G37" s="353"/>
      <c r="I37" s="106"/>
    </row>
    <row r="38" spans="1:9" s="2" customFormat="1" ht="12.6" customHeight="1">
      <c r="A38" s="123"/>
      <c r="B38" s="124"/>
      <c r="C38" s="124"/>
      <c r="D38" s="125"/>
      <c r="E38" s="126"/>
      <c r="F38" s="127"/>
      <c r="G38" s="127"/>
      <c r="I38" s="106"/>
    </row>
    <row r="39" spans="1:9" s="2" customFormat="1" ht="12.6" customHeight="1">
      <c r="A39" s="139" t="s">
        <v>13</v>
      </c>
      <c r="B39" s="140"/>
      <c r="C39" s="140"/>
      <c r="D39" s="140"/>
      <c r="E39" s="140"/>
      <c r="F39" s="140"/>
      <c r="G39" s="140"/>
      <c r="I39" s="106"/>
    </row>
    <row r="40" spans="1:9" s="2" customFormat="1" ht="5.25" customHeight="1">
      <c r="A40" s="330"/>
      <c r="B40" s="331"/>
      <c r="C40" s="331"/>
      <c r="D40" s="331"/>
      <c r="E40" s="331"/>
      <c r="F40" s="331"/>
      <c r="G40" s="332"/>
      <c r="I40" s="106"/>
    </row>
    <row r="41" spans="1:9" s="2" customFormat="1" ht="29.25" customHeight="1">
      <c r="A41" s="128" t="s">
        <v>14</v>
      </c>
      <c r="B41" s="129"/>
      <c r="C41" s="42" t="s">
        <v>18</v>
      </c>
      <c r="D41" s="130"/>
      <c r="E41" s="130"/>
      <c r="F41" s="141"/>
      <c r="G41" s="108"/>
      <c r="I41" s="106"/>
    </row>
    <row r="42" spans="1:9" s="2" customFormat="1" ht="27.75" customHeight="1">
      <c r="A42" s="131"/>
      <c r="B42" s="129"/>
      <c r="C42" s="279" t="s">
        <v>212</v>
      </c>
      <c r="D42" s="333" t="s">
        <v>15</v>
      </c>
      <c r="E42" s="334"/>
      <c r="F42" s="334"/>
      <c r="G42" s="335"/>
      <c r="I42" s="106"/>
    </row>
    <row r="43" spans="1:9" s="2" customFormat="1" ht="24.75" customHeight="1">
      <c r="A43" s="128" t="s">
        <v>16</v>
      </c>
      <c r="B43" s="132"/>
      <c r="C43" s="42" t="s">
        <v>20</v>
      </c>
      <c r="D43" s="133"/>
      <c r="E43" s="134"/>
      <c r="F43" s="107"/>
      <c r="G43" s="108"/>
      <c r="I43" s="106"/>
    </row>
    <row r="44" spans="1:9" s="2" customFormat="1" ht="33.75" customHeight="1">
      <c r="A44" s="135"/>
      <c r="B44" s="136"/>
      <c r="C44" s="280" t="s">
        <v>212</v>
      </c>
      <c r="D44" s="336" t="s">
        <v>15</v>
      </c>
      <c r="E44" s="337"/>
      <c r="F44" s="337"/>
      <c r="G44" s="338"/>
      <c r="I44" s="106"/>
    </row>
    <row r="45" spans="1:9" s="2" customFormat="1" ht="15">
      <c r="A45" s="129"/>
      <c r="B45" s="107"/>
      <c r="C45" s="107"/>
      <c r="D45" s="107"/>
      <c r="E45" s="106"/>
      <c r="F45" s="107"/>
      <c r="G45" s="106"/>
      <c r="I45" s="106"/>
    </row>
  </sheetData>
  <mergeCells count="9">
    <mergeCell ref="A40:G40"/>
    <mergeCell ref="D42:G42"/>
    <mergeCell ref="D44:G44"/>
    <mergeCell ref="A3:G3"/>
    <mergeCell ref="A6:G6"/>
    <mergeCell ref="A9:G9"/>
    <mergeCell ref="F31:G31"/>
    <mergeCell ref="A34:G34"/>
    <mergeCell ref="A37:G37"/>
  </mergeCells>
  <printOptions/>
  <pageMargins left="0.3937007874015748" right="0.3937007874015748" top="0.3937007874015748" bottom="0.3937007874015748" header="0.1968503937007874" footer="0.1968503937007874"/>
  <pageSetup fitToHeight="0" fitToWidth="1" horizontalDpi="600" verticalDpi="600" orientation="portrait" paperSize="9" scale="91" r:id="rId1"/>
  <colBreaks count="1" manualBreakCount="1">
    <brk id="7" max="163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000396251678"/>
  </sheetPr>
  <dimension ref="A1:P50"/>
  <sheetViews>
    <sheetView zoomScaleSheetLayoutView="90" workbookViewId="0" topLeftCell="A1"/>
  </sheetViews>
  <sheetFormatPr defaultColWidth="9.140625" defaultRowHeight="15"/>
  <cols>
    <col min="1" max="1" width="5.8515625" style="106" customWidth="1"/>
    <col min="2" max="2" width="13.421875" style="106" customWidth="1"/>
    <col min="3" max="3" width="45.421875" style="106" customWidth="1"/>
    <col min="4" max="4" width="6.8515625" style="106" customWidth="1"/>
    <col min="5" max="5" width="8.57421875" style="106" customWidth="1"/>
    <col min="6" max="7" width="12.421875" style="106" customWidth="1"/>
    <col min="8" max="8" width="1.8515625" style="2" customWidth="1"/>
    <col min="9" max="9" width="13.57421875" style="106" hidden="1" customWidth="1"/>
    <col min="10" max="10" width="16.57421875" style="106" customWidth="1"/>
    <col min="11" max="11" width="13.140625" style="106" customWidth="1"/>
    <col min="12" max="13" width="9.140625" style="106" customWidth="1"/>
    <col min="14" max="14" width="10.00390625" style="106" bestFit="1" customWidth="1"/>
    <col min="15" max="16384" width="9.140625" style="106" customWidth="1"/>
  </cols>
  <sheetData>
    <row r="1" spans="1:7" ht="20.25" customHeight="1">
      <c r="A1" s="109"/>
      <c r="B1" s="109"/>
      <c r="C1" s="110"/>
      <c r="D1" s="109"/>
      <c r="E1" s="111"/>
      <c r="F1" s="111"/>
      <c r="G1" s="270" t="s">
        <v>188</v>
      </c>
    </row>
    <row r="2" spans="1:7" ht="5.1" customHeight="1">
      <c r="A2" s="109"/>
      <c r="B2" s="109"/>
      <c r="C2" s="110"/>
      <c r="D2" s="109"/>
      <c r="E2" s="111"/>
      <c r="F2" s="111"/>
      <c r="G2" s="112"/>
    </row>
    <row r="3" spans="1:7" ht="31.5" customHeight="1">
      <c r="A3" s="339" t="str">
        <f>'[2]ZL_rekapitulace'!A6</f>
        <v>stavba: "Beskydské divadlo - zesílení stropních desek ve východní části přístavby, vč. souvisejících stavebních úprav"</v>
      </c>
      <c r="B3" s="339"/>
      <c r="C3" s="339"/>
      <c r="D3" s="339"/>
      <c r="E3" s="339"/>
      <c r="F3" s="339"/>
      <c r="G3" s="339"/>
    </row>
    <row r="4" spans="1:7" ht="5.1" customHeight="1">
      <c r="A4" s="142"/>
      <c r="B4" s="142"/>
      <c r="C4" s="142"/>
      <c r="D4" s="142"/>
      <c r="E4" s="142"/>
      <c r="F4" s="142"/>
      <c r="G4" s="142"/>
    </row>
    <row r="5" spans="1:7" ht="12.6" customHeight="1">
      <c r="A5" s="137" t="s">
        <v>1</v>
      </c>
      <c r="B5" s="138"/>
      <c r="C5" s="138"/>
      <c r="D5" s="138"/>
      <c r="E5" s="138"/>
      <c r="F5" s="138"/>
      <c r="G5" s="138"/>
    </row>
    <row r="6" spans="1:7" ht="19.5" customHeight="1">
      <c r="A6" s="340" t="s">
        <v>227</v>
      </c>
      <c r="B6" s="341"/>
      <c r="C6" s="341"/>
      <c r="D6" s="341"/>
      <c r="E6" s="341"/>
      <c r="F6" s="341"/>
      <c r="G6" s="342"/>
    </row>
    <row r="7" spans="1:7" ht="7.5" customHeight="1">
      <c r="A7" s="113"/>
      <c r="B7" s="113"/>
      <c r="C7" s="113"/>
      <c r="D7" s="113"/>
      <c r="E7" s="113"/>
      <c r="F7" s="113"/>
      <c r="G7" s="113"/>
    </row>
    <row r="8" spans="1:7" ht="12.6" customHeight="1">
      <c r="A8" s="139" t="s">
        <v>2</v>
      </c>
      <c r="B8" s="140"/>
      <c r="C8" s="140"/>
      <c r="D8" s="140"/>
      <c r="E8" s="140"/>
      <c r="F8" s="140"/>
      <c r="G8" s="140"/>
    </row>
    <row r="9" spans="1:7" ht="155.25" customHeight="1">
      <c r="A9" s="343" t="s">
        <v>225</v>
      </c>
      <c r="B9" s="344"/>
      <c r="C9" s="344"/>
      <c r="D9" s="344"/>
      <c r="E9" s="344"/>
      <c r="F9" s="344"/>
      <c r="G9" s="345"/>
    </row>
    <row r="10" spans="1:12" ht="13.5" customHeight="1">
      <c r="A10" s="114"/>
      <c r="B10" s="114"/>
      <c r="C10" s="114"/>
      <c r="D10" s="114"/>
      <c r="E10" s="114"/>
      <c r="F10" s="114"/>
      <c r="G10" s="114"/>
      <c r="J10" s="282" t="s">
        <v>214</v>
      </c>
      <c r="K10" s="282"/>
      <c r="L10" s="282"/>
    </row>
    <row r="11" spans="1:7" ht="12.6" customHeight="1">
      <c r="A11" s="139" t="s">
        <v>3</v>
      </c>
      <c r="B11" s="140"/>
      <c r="C11" s="140"/>
      <c r="D11" s="140"/>
      <c r="E11" s="140"/>
      <c r="F11" s="140"/>
      <c r="G11" s="140"/>
    </row>
    <row r="12" spans="1:7" ht="36.75" customHeight="1">
      <c r="A12" s="115" t="s">
        <v>4</v>
      </c>
      <c r="B12" s="116" t="s">
        <v>5</v>
      </c>
      <c r="C12" s="117" t="s">
        <v>6</v>
      </c>
      <c r="D12" s="115" t="s">
        <v>7</v>
      </c>
      <c r="E12" s="115" t="s">
        <v>8</v>
      </c>
      <c r="F12" s="115" t="s">
        <v>19</v>
      </c>
      <c r="G12" s="115" t="s">
        <v>9</v>
      </c>
    </row>
    <row r="13" spans="1:16" ht="28.5" customHeight="1">
      <c r="A13" s="44">
        <v>1</v>
      </c>
      <c r="B13" s="228" t="s">
        <v>197</v>
      </c>
      <c r="C13" s="273" t="s">
        <v>198</v>
      </c>
      <c r="D13" s="237" t="s">
        <v>41</v>
      </c>
      <c r="E13" s="241">
        <v>28.5</v>
      </c>
      <c r="F13" s="241">
        <v>1292</v>
      </c>
      <c r="G13" s="222">
        <f>E13*F13</f>
        <v>36822</v>
      </c>
      <c r="J13" s="271"/>
      <c r="K13" s="271"/>
      <c r="L13" s="271"/>
      <c r="M13" s="271"/>
      <c r="N13" s="209"/>
      <c r="O13" s="209"/>
      <c r="P13" s="209"/>
    </row>
    <row r="14" spans="1:16" ht="28.5" customHeight="1">
      <c r="A14" s="44">
        <v>2</v>
      </c>
      <c r="B14" s="228" t="s">
        <v>168</v>
      </c>
      <c r="C14" s="273" t="s">
        <v>169</v>
      </c>
      <c r="D14" s="237" t="s">
        <v>36</v>
      </c>
      <c r="E14" s="241">
        <v>18.66</v>
      </c>
      <c r="F14" s="241">
        <v>1313</v>
      </c>
      <c r="G14" s="222">
        <f>F14*E14</f>
        <v>24500.58</v>
      </c>
      <c r="J14" s="271"/>
      <c r="K14" s="209"/>
      <c r="L14" s="209"/>
      <c r="M14" s="209"/>
      <c r="N14" s="209"/>
      <c r="O14" s="209"/>
      <c r="P14" s="209"/>
    </row>
    <row r="15" spans="1:7" ht="15" customHeight="1">
      <c r="A15" s="44"/>
      <c r="B15" s="228"/>
      <c r="C15" s="238" t="s">
        <v>184</v>
      </c>
      <c r="D15" s="237"/>
      <c r="E15" s="241"/>
      <c r="F15" s="241"/>
      <c r="G15" s="222"/>
    </row>
    <row r="16" spans="1:7" ht="12.75" customHeight="1">
      <c r="A16" s="44">
        <v>3</v>
      </c>
      <c r="B16" s="228" t="s">
        <v>170</v>
      </c>
      <c r="C16" s="236" t="s">
        <v>171</v>
      </c>
      <c r="D16" s="237" t="s">
        <v>41</v>
      </c>
      <c r="E16" s="241">
        <v>29.4</v>
      </c>
      <c r="F16" s="241">
        <v>373.6</v>
      </c>
      <c r="G16" s="222">
        <f aca="true" t="shared" si="0" ref="G16:G35">F16*E16</f>
        <v>10983.84</v>
      </c>
    </row>
    <row r="17" spans="1:7" ht="26.25" customHeight="1">
      <c r="A17" s="44">
        <v>4</v>
      </c>
      <c r="B17" s="228" t="s">
        <v>173</v>
      </c>
      <c r="C17" s="236" t="s">
        <v>172</v>
      </c>
      <c r="D17" s="237" t="s">
        <v>41</v>
      </c>
      <c r="E17" s="241">
        <v>0.95</v>
      </c>
      <c r="F17" s="241">
        <v>647.2</v>
      </c>
      <c r="G17" s="222">
        <f t="shared" si="0"/>
        <v>614.84</v>
      </c>
    </row>
    <row r="18" spans="1:7" ht="15.75" customHeight="1">
      <c r="A18" s="44">
        <v>5</v>
      </c>
      <c r="B18" s="228" t="s">
        <v>174</v>
      </c>
      <c r="C18" s="236" t="s">
        <v>175</v>
      </c>
      <c r="D18" s="237" t="s">
        <v>41</v>
      </c>
      <c r="E18" s="241">
        <v>27.82</v>
      </c>
      <c r="F18" s="241">
        <v>157.2</v>
      </c>
      <c r="G18" s="222">
        <f t="shared" si="0"/>
        <v>4373.304</v>
      </c>
    </row>
    <row r="19" spans="1:7" ht="24.75" customHeight="1">
      <c r="A19" s="44">
        <v>6</v>
      </c>
      <c r="B19" s="228">
        <v>998017003</v>
      </c>
      <c r="C19" s="236" t="s">
        <v>176</v>
      </c>
      <c r="D19" s="237" t="s">
        <v>137</v>
      </c>
      <c r="E19" s="241">
        <v>2.79</v>
      </c>
      <c r="F19" s="241">
        <v>500</v>
      </c>
      <c r="G19" s="222">
        <f t="shared" si="0"/>
        <v>1395</v>
      </c>
    </row>
    <row r="20" spans="1:7" ht="16.5" customHeight="1">
      <c r="A20" s="44">
        <v>7</v>
      </c>
      <c r="B20" s="228" t="s">
        <v>182</v>
      </c>
      <c r="C20" s="236" t="s">
        <v>183</v>
      </c>
      <c r="D20" s="237" t="s">
        <v>23</v>
      </c>
      <c r="E20" s="241">
        <v>4</v>
      </c>
      <c r="F20" s="241">
        <v>464</v>
      </c>
      <c r="G20" s="222">
        <f t="shared" si="0"/>
        <v>1856</v>
      </c>
    </row>
    <row r="21" spans="1:7" ht="17.25" customHeight="1">
      <c r="A21" s="44">
        <v>8</v>
      </c>
      <c r="B21" s="228" t="s">
        <v>178</v>
      </c>
      <c r="C21" s="236" t="s">
        <v>177</v>
      </c>
      <c r="D21" s="237" t="s">
        <v>41</v>
      </c>
      <c r="E21" s="296">
        <v>86.84</v>
      </c>
      <c r="F21" s="241">
        <v>26.4</v>
      </c>
      <c r="G21" s="222">
        <f t="shared" si="0"/>
        <v>2292.576</v>
      </c>
    </row>
    <row r="22" spans="1:11" ht="21" customHeight="1">
      <c r="A22" s="44"/>
      <c r="B22" s="228"/>
      <c r="C22" s="283" t="s">
        <v>186</v>
      </c>
      <c r="D22" s="237"/>
      <c r="E22" s="241"/>
      <c r="F22" s="241"/>
      <c r="G22" s="222"/>
      <c r="J22" s="282" t="s">
        <v>215</v>
      </c>
      <c r="K22" s="106" t="s">
        <v>216</v>
      </c>
    </row>
    <row r="23" spans="1:13" ht="27.75" customHeight="1">
      <c r="A23" s="44">
        <v>9</v>
      </c>
      <c r="B23" s="228" t="s">
        <v>180</v>
      </c>
      <c r="C23" s="236" t="s">
        <v>179</v>
      </c>
      <c r="D23" s="237" t="s">
        <v>41</v>
      </c>
      <c r="E23" s="241">
        <v>86.84</v>
      </c>
      <c r="F23" s="241">
        <v>55.2</v>
      </c>
      <c r="G23" s="222">
        <f t="shared" si="0"/>
        <v>4793.568</v>
      </c>
      <c r="K23" s="106" t="s">
        <v>217</v>
      </c>
      <c r="L23" s="106" t="s">
        <v>218</v>
      </c>
      <c r="M23" s="284">
        <v>27.99</v>
      </c>
    </row>
    <row r="24" spans="1:12" ht="15.75" customHeight="1">
      <c r="A24" s="44">
        <v>10</v>
      </c>
      <c r="B24" s="228" t="s">
        <v>151</v>
      </c>
      <c r="C24" s="236" t="s">
        <v>150</v>
      </c>
      <c r="D24" s="237" t="s">
        <v>137</v>
      </c>
      <c r="E24" s="241">
        <v>0.55</v>
      </c>
      <c r="F24" s="241">
        <v>582.4</v>
      </c>
      <c r="G24" s="222">
        <f t="shared" si="0"/>
        <v>320.32</v>
      </c>
      <c r="K24" s="106" t="s">
        <v>219</v>
      </c>
      <c r="L24" s="285">
        <f>E13+E16+E17+M23</f>
        <v>86.84</v>
      </c>
    </row>
    <row r="25" spans="1:7" ht="16.5" customHeight="1">
      <c r="A25" s="44">
        <v>11</v>
      </c>
      <c r="B25" s="228" t="s">
        <v>149</v>
      </c>
      <c r="C25" s="236" t="s">
        <v>148</v>
      </c>
      <c r="D25" s="237" t="s">
        <v>137</v>
      </c>
      <c r="E25" s="241">
        <v>0.55</v>
      </c>
      <c r="F25" s="241">
        <v>278</v>
      </c>
      <c r="G25" s="222">
        <f t="shared" si="0"/>
        <v>152.9</v>
      </c>
    </row>
    <row r="26" spans="1:7" ht="18.75" customHeight="1">
      <c r="A26" s="44">
        <v>12</v>
      </c>
      <c r="B26" s="228" t="s">
        <v>147</v>
      </c>
      <c r="C26" s="236" t="s">
        <v>181</v>
      </c>
      <c r="D26" s="237" t="s">
        <v>137</v>
      </c>
      <c r="E26" s="241">
        <v>0.55</v>
      </c>
      <c r="F26" s="241">
        <v>195.2</v>
      </c>
      <c r="G26" s="222">
        <f t="shared" si="0"/>
        <v>107.36</v>
      </c>
    </row>
    <row r="27" spans="1:7" ht="15" customHeight="1">
      <c r="A27" s="44">
        <v>13</v>
      </c>
      <c r="B27" s="228" t="s">
        <v>145</v>
      </c>
      <c r="C27" s="236" t="s">
        <v>144</v>
      </c>
      <c r="D27" s="237" t="s">
        <v>137</v>
      </c>
      <c r="E27" s="241">
        <v>0.55</v>
      </c>
      <c r="F27" s="241">
        <v>13.68</v>
      </c>
      <c r="G27" s="222">
        <f t="shared" si="0"/>
        <v>7.524</v>
      </c>
    </row>
    <row r="28" spans="1:9" ht="20.25" customHeight="1">
      <c r="A28" s="44">
        <v>14</v>
      </c>
      <c r="B28" s="228" t="s">
        <v>143</v>
      </c>
      <c r="C28" s="43" t="s">
        <v>142</v>
      </c>
      <c r="D28" s="228" t="s">
        <v>137</v>
      </c>
      <c r="E28" s="242">
        <v>0.55</v>
      </c>
      <c r="F28" s="242">
        <v>273.2</v>
      </c>
      <c r="G28" s="222">
        <f t="shared" si="0"/>
        <v>150.26000000000002</v>
      </c>
      <c r="H28" s="143"/>
      <c r="I28" s="41"/>
    </row>
    <row r="29" spans="1:9" ht="17.25" customHeight="1">
      <c r="A29" s="44">
        <v>15</v>
      </c>
      <c r="B29" s="228" t="s">
        <v>141</v>
      </c>
      <c r="C29" s="43" t="s">
        <v>140</v>
      </c>
      <c r="D29" s="228" t="s">
        <v>137</v>
      </c>
      <c r="E29" s="242">
        <v>16.56</v>
      </c>
      <c r="F29" s="242">
        <v>30.48</v>
      </c>
      <c r="G29" s="222">
        <f t="shared" si="0"/>
        <v>504.74879999999996</v>
      </c>
      <c r="H29" s="143"/>
      <c r="I29" s="239"/>
    </row>
    <row r="30" spans="1:9" ht="19.5" customHeight="1">
      <c r="A30" s="44">
        <v>16</v>
      </c>
      <c r="B30" s="228" t="s">
        <v>139</v>
      </c>
      <c r="C30" s="43" t="s">
        <v>138</v>
      </c>
      <c r="D30" s="228" t="s">
        <v>137</v>
      </c>
      <c r="E30" s="242">
        <v>0.55</v>
      </c>
      <c r="F30" s="242">
        <v>1540</v>
      </c>
      <c r="G30" s="222">
        <f t="shared" si="0"/>
        <v>847.0000000000001</v>
      </c>
      <c r="H30" s="143"/>
      <c r="I30" s="239"/>
    </row>
    <row r="31" spans="1:9" ht="29.25" customHeight="1">
      <c r="A31" s="44">
        <v>17</v>
      </c>
      <c r="B31" s="228">
        <v>978011191</v>
      </c>
      <c r="C31" s="43" t="s">
        <v>187</v>
      </c>
      <c r="D31" s="228" t="s">
        <v>41</v>
      </c>
      <c r="E31" s="242">
        <v>5.88</v>
      </c>
      <c r="F31" s="242">
        <v>86</v>
      </c>
      <c r="G31" s="222">
        <f t="shared" si="0"/>
        <v>505.68</v>
      </c>
      <c r="H31" s="143"/>
      <c r="I31" s="239"/>
    </row>
    <row r="32" spans="1:9" ht="15" customHeight="1">
      <c r="A32" s="44"/>
      <c r="B32" s="228"/>
      <c r="C32" s="247" t="s">
        <v>196</v>
      </c>
      <c r="D32" s="228"/>
      <c r="E32" s="242"/>
      <c r="F32" s="242"/>
      <c r="G32" s="222"/>
      <c r="H32" s="143"/>
      <c r="I32" s="239"/>
    </row>
    <row r="33" spans="1:12" ht="18.75" customHeight="1">
      <c r="A33" s="44">
        <v>18</v>
      </c>
      <c r="B33" s="248" t="s">
        <v>194</v>
      </c>
      <c r="C33" s="249" t="s">
        <v>192</v>
      </c>
      <c r="D33" s="248" t="s">
        <v>41</v>
      </c>
      <c r="E33" s="250">
        <v>5.88</v>
      </c>
      <c r="F33" s="250">
        <v>136.8</v>
      </c>
      <c r="G33" s="222">
        <f t="shared" si="0"/>
        <v>804.384</v>
      </c>
      <c r="H33" s="143"/>
      <c r="I33" s="239"/>
      <c r="J33" s="209"/>
      <c r="K33" s="209"/>
      <c r="L33" s="209"/>
    </row>
    <row r="34" spans="1:12" ht="21.75" customHeight="1">
      <c r="A34" s="44">
        <v>19</v>
      </c>
      <c r="B34" s="248" t="s">
        <v>195</v>
      </c>
      <c r="C34" s="249" t="s">
        <v>193</v>
      </c>
      <c r="D34" s="248" t="s">
        <v>41</v>
      </c>
      <c r="E34" s="250">
        <v>5.88</v>
      </c>
      <c r="F34" s="250">
        <v>58.72</v>
      </c>
      <c r="G34" s="222">
        <f t="shared" si="0"/>
        <v>345.2736</v>
      </c>
      <c r="H34" s="143"/>
      <c r="I34" s="239"/>
      <c r="J34" s="209"/>
      <c r="K34" s="209"/>
      <c r="L34" s="209"/>
    </row>
    <row r="35" spans="1:9" ht="17.25" customHeight="1">
      <c r="A35" s="44">
        <v>20</v>
      </c>
      <c r="B35" s="228">
        <v>30001000</v>
      </c>
      <c r="C35" s="43" t="s">
        <v>86</v>
      </c>
      <c r="D35" s="228" t="s">
        <v>185</v>
      </c>
      <c r="E35" s="242">
        <v>0.1</v>
      </c>
      <c r="F35" s="242">
        <v>91500</v>
      </c>
      <c r="G35" s="222">
        <f t="shared" si="0"/>
        <v>9150</v>
      </c>
      <c r="H35" s="143"/>
      <c r="I35" s="239"/>
    </row>
    <row r="36" spans="1:10" ht="14.25" customHeight="1">
      <c r="A36" s="119"/>
      <c r="B36" s="120" t="s">
        <v>88</v>
      </c>
      <c r="C36" s="120"/>
      <c r="D36" s="121"/>
      <c r="E36" s="122"/>
      <c r="F36" s="346">
        <f>SUM(G13:G35)</f>
        <v>100527.1584</v>
      </c>
      <c r="G36" s="359"/>
      <c r="J36" s="243"/>
    </row>
    <row r="37" spans="1:7" ht="9" customHeight="1">
      <c r="A37" s="123"/>
      <c r="B37" s="124"/>
      <c r="C37" s="124"/>
      <c r="D37" s="125"/>
      <c r="E37" s="126"/>
      <c r="F37" s="127"/>
      <c r="G37" s="127"/>
    </row>
    <row r="38" spans="1:7" ht="12.6" customHeight="1">
      <c r="A38" s="139" t="s">
        <v>10</v>
      </c>
      <c r="B38" s="140"/>
      <c r="C38" s="140"/>
      <c r="D38" s="140"/>
      <c r="E38" s="140"/>
      <c r="F38" s="140"/>
      <c r="G38" s="140"/>
    </row>
    <row r="39" spans="1:7" ht="3.75" customHeight="1">
      <c r="A39" s="348" t="s">
        <v>11</v>
      </c>
      <c r="B39" s="349"/>
      <c r="C39" s="349"/>
      <c r="D39" s="349"/>
      <c r="E39" s="349"/>
      <c r="F39" s="349"/>
      <c r="G39" s="350"/>
    </row>
    <row r="40" spans="1:9" s="2" customFormat="1" ht="11.25" customHeight="1">
      <c r="A40" s="123"/>
      <c r="B40" s="124"/>
      <c r="C40" s="124"/>
      <c r="D40" s="125"/>
      <c r="E40" s="126"/>
      <c r="F40" s="127"/>
      <c r="G40" s="127"/>
      <c r="I40" s="106"/>
    </row>
    <row r="41" spans="1:9" s="2" customFormat="1" ht="12.6" customHeight="1">
      <c r="A41" s="139" t="s">
        <v>0</v>
      </c>
      <c r="B41" s="140"/>
      <c r="C41" s="140"/>
      <c r="D41" s="140"/>
      <c r="E41" s="140"/>
      <c r="F41" s="140"/>
      <c r="G41" s="140"/>
      <c r="I41" s="106"/>
    </row>
    <row r="42" spans="1:9" s="2" customFormat="1" ht="10.5" customHeight="1">
      <c r="A42" s="351" t="s">
        <v>12</v>
      </c>
      <c r="B42" s="352"/>
      <c r="C42" s="352"/>
      <c r="D42" s="352"/>
      <c r="E42" s="352"/>
      <c r="F42" s="352"/>
      <c r="G42" s="353"/>
      <c r="I42" s="106"/>
    </row>
    <row r="43" spans="1:9" s="2" customFormat="1" ht="4.5" customHeight="1">
      <c r="A43" s="123"/>
      <c r="B43" s="124"/>
      <c r="C43" s="124"/>
      <c r="D43" s="125"/>
      <c r="E43" s="126"/>
      <c r="F43" s="127"/>
      <c r="G43" s="127"/>
      <c r="I43" s="106"/>
    </row>
    <row r="44" spans="1:9" s="2" customFormat="1" ht="12.6" customHeight="1">
      <c r="A44" s="139" t="s">
        <v>13</v>
      </c>
      <c r="B44" s="140"/>
      <c r="C44" s="140"/>
      <c r="D44" s="140"/>
      <c r="E44" s="140"/>
      <c r="F44" s="140"/>
      <c r="G44" s="140"/>
      <c r="I44" s="106"/>
    </row>
    <row r="45" spans="1:9" s="2" customFormat="1" ht="6" customHeight="1">
      <c r="A45" s="330"/>
      <c r="B45" s="331"/>
      <c r="C45" s="331"/>
      <c r="D45" s="331"/>
      <c r="E45" s="331"/>
      <c r="F45" s="331"/>
      <c r="G45" s="332"/>
      <c r="I45" s="106"/>
    </row>
    <row r="46" spans="1:9" s="2" customFormat="1" ht="17.25" customHeight="1">
      <c r="A46" s="128" t="s">
        <v>14</v>
      </c>
      <c r="B46" s="129"/>
      <c r="C46" s="42" t="s">
        <v>18</v>
      </c>
      <c r="D46" s="130"/>
      <c r="E46" s="130"/>
      <c r="F46" s="141"/>
      <c r="G46" s="108"/>
      <c r="I46" s="106"/>
    </row>
    <row r="47" spans="1:9" s="2" customFormat="1" ht="34.5" customHeight="1">
      <c r="A47" s="131"/>
      <c r="B47" s="129"/>
      <c r="C47" s="279" t="s">
        <v>212</v>
      </c>
      <c r="D47" s="333" t="s">
        <v>15</v>
      </c>
      <c r="E47" s="334"/>
      <c r="F47" s="334"/>
      <c r="G47" s="335"/>
      <c r="I47" s="106"/>
    </row>
    <row r="48" spans="1:9" s="2" customFormat="1" ht="20.25" customHeight="1">
      <c r="A48" s="128" t="s">
        <v>16</v>
      </c>
      <c r="B48" s="132"/>
      <c r="C48" s="42" t="s">
        <v>20</v>
      </c>
      <c r="D48" s="133"/>
      <c r="E48" s="134"/>
      <c r="F48" s="107"/>
      <c r="G48" s="108"/>
      <c r="I48" s="106"/>
    </row>
    <row r="49" spans="1:9" s="2" customFormat="1" ht="40.5" customHeight="1">
      <c r="A49" s="135"/>
      <c r="B49" s="136"/>
      <c r="C49" s="280" t="s">
        <v>212</v>
      </c>
      <c r="D49" s="336" t="s">
        <v>15</v>
      </c>
      <c r="E49" s="337"/>
      <c r="F49" s="337"/>
      <c r="G49" s="338"/>
      <c r="I49" s="106"/>
    </row>
    <row r="50" spans="1:9" s="2" customFormat="1" ht="15">
      <c r="A50" s="129"/>
      <c r="B50" s="107"/>
      <c r="C50" s="107"/>
      <c r="D50" s="107"/>
      <c r="E50" s="106"/>
      <c r="F50" s="107"/>
      <c r="G50" s="106"/>
      <c r="I50" s="106"/>
    </row>
  </sheetData>
  <mergeCells count="9">
    <mergeCell ref="A45:G45"/>
    <mergeCell ref="D47:G47"/>
    <mergeCell ref="D49:G49"/>
    <mergeCell ref="A3:G3"/>
    <mergeCell ref="A6:G6"/>
    <mergeCell ref="A9:G9"/>
    <mergeCell ref="F36:G36"/>
    <mergeCell ref="A39:G39"/>
    <mergeCell ref="A42:G42"/>
  </mergeCells>
  <printOptions/>
  <pageMargins left="0.3937007874015748" right="0.3937007874015748" top="0.3937007874015748" bottom="0.3937007874015748" header="0.1968503937007874" footer="0.1968503937007874"/>
  <pageSetup fitToHeight="0" horizontalDpi="600" verticalDpi="600" orientation="portrait" paperSize="9" scale="90" r:id="rId1"/>
  <colBreaks count="1" manualBreakCount="1">
    <brk id="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Maňas</dc:creator>
  <cp:keywords/>
  <dc:description/>
  <cp:lastModifiedBy>Milena Kožušková</cp:lastModifiedBy>
  <cp:lastPrinted>2022-02-03T15:31:13Z</cp:lastPrinted>
  <dcterms:created xsi:type="dcterms:W3CDTF">2020-07-27T05:51:56Z</dcterms:created>
  <dcterms:modified xsi:type="dcterms:W3CDTF">2022-02-21T09:29:28Z</dcterms:modified>
  <cp:category/>
  <cp:version/>
  <cp:contentType/>
  <cp:contentStatus/>
</cp:coreProperties>
</file>