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Y:\03_ZAKÁZKY\ZAKÁZKY 2021\21_21 NJ_3xplynová kotelna Luční\Expedice\211022_ročpočty\"/>
    </mc:Choice>
  </mc:AlternateContent>
  <bookViews>
    <workbookView xWindow="0" yWindow="0" windowWidth="0" windowHeight="0"/>
  </bookViews>
  <sheets>
    <sheet name="Rekapitulace stavby" sheetId="1" r:id="rId1"/>
    <sheet name="21-21-7P11 - Strojní tech..." sheetId="2" r:id="rId2"/>
    <sheet name="21-21-7P12 - Plynová odbě..." sheetId="3" r:id="rId3"/>
    <sheet name="21-21-7P13 - Elektroinsta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'21-21-7P11 - Strojní tech...'!$C$136:$K$453</definedName>
    <definedName name="_xlnm.Print_Area" localSheetId="1">'21-21-7P11 - Strojní tech...'!$C$4:$J$39,'21-21-7P11 - Strojní tech...'!$C$50:$J$76,'21-21-7P11 - Strojní tech...'!$C$82:$J$118,'21-21-7P11 - Strojní tech...'!$C$124:$J$453</definedName>
    <definedName name="_xlnm.Print_Titles" localSheetId="1">'21-21-7P11 - Strojní tech...'!$136:$136</definedName>
    <definedName name="_xlnm._FilterDatabase" localSheetId="2" hidden="1">'21-21-7P12 - Plynová odbě...'!$C$124:$K$229</definedName>
    <definedName name="_xlnm.Print_Area" localSheetId="2">'21-21-7P12 - Plynová odbě...'!$C$4:$J$39,'21-21-7P12 - Plynová odbě...'!$C$50:$J$76,'21-21-7P12 - Plynová odbě...'!$C$82:$J$106,'21-21-7P12 - Plynová odbě...'!$C$112:$J$229</definedName>
    <definedName name="_xlnm.Print_Titles" localSheetId="2">'21-21-7P12 - Plynová odbě...'!$124:$124</definedName>
    <definedName name="_xlnm._FilterDatabase" localSheetId="3" hidden="1">'21-21-7P13 - Elektroinsta...'!$C$123:$K$374</definedName>
    <definedName name="_xlnm.Print_Area" localSheetId="3">'21-21-7P13 - Elektroinsta...'!$C$4:$J$39,'21-21-7P13 - Elektroinsta...'!$C$50:$J$76,'21-21-7P13 - Elektroinsta...'!$C$82:$J$105,'21-21-7P13 - Elektroinsta...'!$C$111:$J$374</definedName>
    <definedName name="_xlnm.Print_Titles" localSheetId="3">'21-21-7P13 - Elektroinsta...'!$123:$123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89"/>
  <c r="E7"/>
  <c r="E85"/>
  <c i="3" r="J166"/>
  <c r="J37"/>
  <c r="J36"/>
  <c i="1" r="AY96"/>
  <c i="3" r="J35"/>
  <c i="1" r="AX96"/>
  <c i="3"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J101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2" r="J37"/>
  <c r="J36"/>
  <c i="1" r="AY95"/>
  <c i="2" r="J35"/>
  <c i="1" r="AX95"/>
  <c i="2" r="BI452"/>
  <c r="BH452"/>
  <c r="BG452"/>
  <c r="BE452"/>
  <c r="T452"/>
  <c r="T451"/>
  <c r="R452"/>
  <c r="R451"/>
  <c r="P452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8"/>
  <c r="BH418"/>
  <c r="BG418"/>
  <c r="BE418"/>
  <c r="T418"/>
  <c r="R418"/>
  <c r="P418"/>
  <c r="BI416"/>
  <c r="BH416"/>
  <c r="BG416"/>
  <c r="BE416"/>
  <c r="T416"/>
  <c r="R416"/>
  <c r="P416"/>
  <c r="BI414"/>
  <c r="BH414"/>
  <c r="BG414"/>
  <c r="BE414"/>
  <c r="T414"/>
  <c r="R414"/>
  <c r="P414"/>
  <c r="BI412"/>
  <c r="BH412"/>
  <c r="BG412"/>
  <c r="BE412"/>
  <c r="T412"/>
  <c r="R412"/>
  <c r="P412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T251"/>
  <c r="R252"/>
  <c r="R251"/>
  <c r="P252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T164"/>
  <c r="R165"/>
  <c r="R164"/>
  <c r="P165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T139"/>
  <c r="R140"/>
  <c r="R139"/>
  <c r="P140"/>
  <c r="P139"/>
  <c r="J133"/>
  <c r="F133"/>
  <c r="F131"/>
  <c r="E129"/>
  <c r="J91"/>
  <c r="F91"/>
  <c r="F89"/>
  <c r="E87"/>
  <c r="J24"/>
  <c r="E24"/>
  <c r="J92"/>
  <c r="J23"/>
  <c r="J18"/>
  <c r="E18"/>
  <c r="F134"/>
  <c r="J17"/>
  <c r="J12"/>
  <c r="J131"/>
  <c r="E7"/>
  <c r="E127"/>
  <c i="1" r="L90"/>
  <c r="AM90"/>
  <c r="AM89"/>
  <c r="L89"/>
  <c r="AM87"/>
  <c r="L87"/>
  <c r="L85"/>
  <c r="L84"/>
  <c i="4" r="J367"/>
  <c r="J365"/>
  <c r="J363"/>
  <c r="J361"/>
  <c r="BK355"/>
  <c r="BK351"/>
  <c r="BK349"/>
  <c r="BK347"/>
  <c r="J343"/>
  <c r="BK341"/>
  <c r="BK339"/>
  <c r="BK332"/>
  <c r="J321"/>
  <c r="J305"/>
  <c r="BK293"/>
  <c r="J281"/>
  <c r="J278"/>
  <c r="BK276"/>
  <c r="J272"/>
  <c r="J270"/>
  <c r="BK263"/>
  <c r="BK253"/>
  <c r="BK237"/>
  <c r="J235"/>
  <c r="J170"/>
  <c r="J162"/>
  <c r="BK160"/>
  <c r="BK158"/>
  <c i="3" r="BK212"/>
  <c r="J210"/>
  <c r="BK177"/>
  <c r="BK175"/>
  <c r="BK160"/>
  <c r="BK156"/>
  <c r="J154"/>
  <c r="J150"/>
  <c r="BK145"/>
  <c i="2" r="BK447"/>
  <c r="BK445"/>
  <c r="J443"/>
  <c r="BK436"/>
  <c r="BK416"/>
  <c r="BK392"/>
  <c r="J386"/>
  <c r="J378"/>
  <c r="BK356"/>
  <c r="J342"/>
  <c r="J323"/>
  <c r="J313"/>
  <c r="J311"/>
  <c r="BK292"/>
  <c r="BK290"/>
  <c r="J288"/>
  <c r="BK274"/>
  <c r="BK265"/>
  <c r="BK226"/>
  <c r="J224"/>
  <c r="J202"/>
  <c r="BK194"/>
  <c r="J186"/>
  <c r="BK184"/>
  <c r="BK165"/>
  <c r="J162"/>
  <c i="4" r="BK373"/>
  <c r="J371"/>
  <c r="J369"/>
  <c r="BK363"/>
  <c r="BK359"/>
  <c r="BK357"/>
  <c r="J353"/>
  <c r="J345"/>
  <c r="J337"/>
  <c r="BK334"/>
  <c r="J332"/>
  <c r="BK330"/>
  <c r="BK327"/>
  <c r="J325"/>
  <c r="BK323"/>
  <c r="J309"/>
  <c r="BK303"/>
  <c r="J299"/>
  <c r="J295"/>
  <c r="BK289"/>
  <c r="BK287"/>
  <c r="BK285"/>
  <c r="J283"/>
  <c r="BK278"/>
  <c r="J276"/>
  <c r="J265"/>
  <c r="J259"/>
  <c r="J241"/>
  <c r="J229"/>
  <c r="J213"/>
  <c r="J207"/>
  <c r="BK205"/>
  <c r="J203"/>
  <c r="J200"/>
  <c r="BK198"/>
  <c r="BK182"/>
  <c r="J172"/>
  <c r="J145"/>
  <c i="3" r="BK224"/>
  <c r="J220"/>
  <c r="BK187"/>
  <c r="BK179"/>
  <c r="J175"/>
  <c r="BK168"/>
  <c r="J164"/>
  <c r="BK162"/>
  <c i="4" r="J373"/>
  <c r="BK371"/>
  <c r="BK369"/>
  <c r="BK367"/>
  <c r="BK365"/>
  <c r="BK361"/>
  <c r="J359"/>
  <c r="J357"/>
  <c r="J355"/>
  <c r="BK353"/>
  <c r="J351"/>
  <c r="J349"/>
  <c r="J347"/>
  <c r="BK337"/>
  <c r="J334"/>
  <c r="BK321"/>
  <c r="BK313"/>
  <c r="J311"/>
  <c r="J268"/>
  <c r="BK265"/>
  <c r="J263"/>
  <c r="BK255"/>
  <c r="BK251"/>
  <c r="BK249"/>
  <c r="BK247"/>
  <c r="BK245"/>
  <c r="J219"/>
  <c r="BK215"/>
  <c r="J209"/>
  <c r="J198"/>
  <c r="J192"/>
  <c r="BK190"/>
  <c r="BK178"/>
  <c r="J127"/>
  <c i="3" r="J226"/>
  <c r="J224"/>
  <c r="J218"/>
  <c r="BK210"/>
  <c r="J170"/>
  <c r="J162"/>
  <c r="J160"/>
  <c r="J158"/>
  <c r="J143"/>
  <c i="2" r="J382"/>
  <c r="BK376"/>
  <c r="BK369"/>
  <c r="BK364"/>
  <c r="BK361"/>
  <c r="BK358"/>
  <c r="J348"/>
  <c r="BK342"/>
  <c r="BK298"/>
  <c r="BK284"/>
  <c r="J261"/>
  <c r="BK241"/>
  <c r="J216"/>
  <c r="J171"/>
  <c i="4" r="BK325"/>
  <c r="J319"/>
  <c r="BK295"/>
  <c r="J289"/>
  <c r="J287"/>
  <c r="J285"/>
  <c r="BK283"/>
  <c r="BK274"/>
  <c r="BK272"/>
  <c r="BK268"/>
  <c r="BK261"/>
  <c r="BK257"/>
  <c r="J245"/>
  <c r="BK243"/>
  <c r="BK233"/>
  <c r="BK231"/>
  <c r="J227"/>
  <c r="BK211"/>
  <c r="BK209"/>
  <c r="BK207"/>
  <c r="BK188"/>
  <c r="BK168"/>
  <c r="J166"/>
  <c r="BK164"/>
  <c r="BK154"/>
  <c r="J149"/>
  <c r="J133"/>
  <c r="BK127"/>
  <c i="3" r="J196"/>
  <c r="J190"/>
  <c r="J187"/>
  <c r="BK185"/>
  <c i="2" r="BK424"/>
  <c r="BK384"/>
  <c r="BK380"/>
  <c r="J374"/>
  <c r="BK354"/>
  <c r="J352"/>
  <c r="J321"/>
  <c r="J319"/>
  <c r="J309"/>
  <c r="J302"/>
  <c r="BK296"/>
  <c r="BK294"/>
  <c r="J292"/>
  <c r="J290"/>
  <c r="J259"/>
  <c r="BK257"/>
  <c r="BK255"/>
  <c r="J243"/>
  <c r="J235"/>
  <c r="BK219"/>
  <c r="BK216"/>
  <c r="BK214"/>
  <c r="BK198"/>
  <c r="BK196"/>
  <c r="J184"/>
  <c r="BK182"/>
  <c r="BK169"/>
  <c r="J155"/>
  <c r="J151"/>
  <c r="BK149"/>
  <c r="BK147"/>
  <c r="J145"/>
  <c i="4" r="BK319"/>
  <c r="BK317"/>
  <c r="J315"/>
  <c r="BK311"/>
  <c r="BK301"/>
  <c r="BK297"/>
  <c r="BK291"/>
  <c r="BK281"/>
  <c r="BK270"/>
  <c r="J251"/>
  <c r="J249"/>
  <c r="J243"/>
  <c r="J239"/>
  <c r="J233"/>
  <c r="BK227"/>
  <c r="BK225"/>
  <c r="BK213"/>
  <c r="J196"/>
  <c r="BK192"/>
  <c r="J190"/>
  <c r="J182"/>
  <c r="BK166"/>
  <c r="J160"/>
  <c r="BK139"/>
  <c r="BK130"/>
  <c r="J130"/>
  <c i="3" r="J212"/>
  <c r="J208"/>
  <c r="BK198"/>
  <c r="J194"/>
  <c r="BK192"/>
  <c r="BK172"/>
  <c r="BK164"/>
  <c r="BK148"/>
  <c r="J145"/>
  <c r="BK138"/>
  <c r="J132"/>
  <c i="2" r="J422"/>
  <c r="J416"/>
  <c r="BK414"/>
  <c r="BK405"/>
  <c r="J356"/>
  <c r="BK340"/>
  <c r="BK338"/>
  <c r="BK336"/>
  <c r="BK334"/>
  <c r="J332"/>
  <c r="J330"/>
  <c r="BK321"/>
  <c r="BK306"/>
  <c r="J296"/>
  <c r="BK282"/>
  <c r="J280"/>
  <c r="J214"/>
  <c r="J212"/>
  <c r="J194"/>
  <c r="BK192"/>
  <c r="BK190"/>
  <c r="J169"/>
  <c r="BK140"/>
  <c i="1" r="AS94"/>
  <c i="4" r="BK345"/>
  <c r="BK343"/>
  <c r="J341"/>
  <c r="J339"/>
  <c r="J330"/>
  <c r="J327"/>
  <c r="BK315"/>
  <c r="J313"/>
  <c r="BK309"/>
  <c r="BK307"/>
  <c r="J303"/>
  <c r="J274"/>
  <c r="J261"/>
  <c r="J255"/>
  <c r="J247"/>
  <c r="BK241"/>
  <c r="J237"/>
  <c r="BK235"/>
  <c r="J221"/>
  <c r="BK217"/>
  <c r="J211"/>
  <c r="BK200"/>
  <c r="BK196"/>
  <c i="3" r="J228"/>
  <c r="BK226"/>
  <c r="BK218"/>
  <c r="BK208"/>
  <c r="J206"/>
  <c r="J204"/>
  <c r="J202"/>
  <c r="J185"/>
  <c r="BK130"/>
  <c i="2" r="BK410"/>
  <c r="BK390"/>
  <c r="BK371"/>
  <c r="J369"/>
  <c r="J364"/>
  <c r="J317"/>
  <c r="BK300"/>
  <c r="BK278"/>
  <c r="BK272"/>
  <c r="BK270"/>
  <c r="J257"/>
  <c r="J241"/>
  <c r="BK239"/>
  <c r="J237"/>
  <c r="BK210"/>
  <c r="BK173"/>
  <c r="J153"/>
  <c i="4" r="J317"/>
  <c r="J307"/>
  <c r="BK305"/>
  <c r="J301"/>
  <c r="BK299"/>
  <c r="J297"/>
  <c r="J293"/>
  <c r="J291"/>
  <c r="J257"/>
  <c r="J231"/>
  <c r="J217"/>
  <c r="BK203"/>
  <c r="J180"/>
  <c r="BK176"/>
  <c r="J168"/>
  <c r="J158"/>
  <c r="BK142"/>
  <c r="BK136"/>
  <c i="3" r="BK206"/>
  <c r="J183"/>
  <c r="BK158"/>
  <c r="J156"/>
  <c r="BK154"/>
  <c r="BK150"/>
  <c r="J148"/>
  <c r="J138"/>
  <c r="BK136"/>
  <c i="2" r="BK452"/>
  <c r="BK449"/>
  <c r="BK443"/>
  <c r="J441"/>
  <c r="J439"/>
  <c r="J436"/>
  <c r="J426"/>
  <c r="BK403"/>
  <c r="J399"/>
  <c r="J397"/>
  <c r="BK395"/>
  <c r="BK388"/>
  <c r="J371"/>
  <c r="BK346"/>
  <c r="J340"/>
  <c r="J338"/>
  <c r="BK323"/>
  <c r="BK319"/>
  <c r="BK317"/>
  <c r="J315"/>
  <c r="J304"/>
  <c r="BK286"/>
  <c r="J278"/>
  <c r="BK276"/>
  <c r="J272"/>
  <c r="J247"/>
  <c r="BK245"/>
  <c r="J239"/>
  <c r="BK230"/>
  <c r="J226"/>
  <c r="BK224"/>
  <c r="BK208"/>
  <c r="J204"/>
  <c r="J192"/>
  <c r="J182"/>
  <c r="BK175"/>
  <c r="J149"/>
  <c r="BK145"/>
  <c i="4" r="J253"/>
  <c r="BK239"/>
  <c r="BK229"/>
  <c r="J225"/>
  <c r="J223"/>
  <c r="J194"/>
  <c r="BK170"/>
  <c r="BK133"/>
  <c i="3" r="BK228"/>
  <c r="BK222"/>
  <c r="J214"/>
  <c r="BK204"/>
  <c r="J200"/>
  <c r="BK181"/>
  <c r="J136"/>
  <c r="BK134"/>
  <c r="J130"/>
  <c r="J128"/>
  <c i="2" r="BK432"/>
  <c r="BK430"/>
  <c r="J424"/>
  <c r="BK420"/>
  <c r="BK418"/>
  <c r="BK407"/>
  <c r="J401"/>
  <c r="J395"/>
  <c r="J392"/>
  <c r="J384"/>
  <c r="BK374"/>
  <c r="J358"/>
  <c r="J354"/>
  <c r="BK352"/>
  <c r="BK350"/>
  <c r="J346"/>
  <c r="BK344"/>
  <c r="J336"/>
  <c r="BK330"/>
  <c r="J327"/>
  <c r="BK304"/>
  <c r="J300"/>
  <c r="J298"/>
  <c r="BK288"/>
  <c r="J286"/>
  <c r="J282"/>
  <c r="J276"/>
  <c r="BK263"/>
  <c r="J255"/>
  <c r="J249"/>
  <c r="BK237"/>
  <c r="J230"/>
  <c r="BK228"/>
  <c r="J221"/>
  <c r="J210"/>
  <c r="BK200"/>
  <c r="J198"/>
  <c r="BK180"/>
  <c r="J173"/>
  <c r="J160"/>
  <c r="BK153"/>
  <c r="BK151"/>
  <c i="4" r="J323"/>
  <c r="BK223"/>
  <c r="BK221"/>
  <c r="BK219"/>
  <c r="J215"/>
  <c r="J205"/>
  <c r="BK194"/>
  <c r="J188"/>
  <c r="BK186"/>
  <c r="BK184"/>
  <c r="J174"/>
  <c i="3" r="BK200"/>
  <c r="BK194"/>
  <c r="J192"/>
  <c r="BK183"/>
  <c r="J177"/>
  <c r="J152"/>
  <c r="J134"/>
  <c r="BK132"/>
  <c i="2" r="J449"/>
  <c r="J447"/>
  <c r="J445"/>
  <c r="BK441"/>
  <c r="BK434"/>
  <c r="J432"/>
  <c r="J430"/>
  <c r="J428"/>
  <c r="BK426"/>
  <c r="BK422"/>
  <c r="J418"/>
  <c r="BK412"/>
  <c r="J388"/>
  <c r="BK378"/>
  <c r="J376"/>
  <c r="J325"/>
  <c r="BK302"/>
  <c r="J294"/>
  <c r="BK259"/>
  <c r="BK249"/>
  <c r="BK247"/>
  <c r="J245"/>
  <c r="BK235"/>
  <c r="J232"/>
  <c r="J228"/>
  <c r="J219"/>
  <c r="J208"/>
  <c r="BK206"/>
  <c r="J200"/>
  <c r="J190"/>
  <c r="BK188"/>
  <c r="J180"/>
  <c r="BK160"/>
  <c r="BK158"/>
  <c r="J147"/>
  <c i="4" r="J186"/>
  <c r="J184"/>
  <c r="BK180"/>
  <c r="J178"/>
  <c r="J176"/>
  <c r="BK174"/>
  <c r="BK172"/>
  <c r="J164"/>
  <c r="BK162"/>
  <c r="J154"/>
  <c r="J151"/>
  <c r="BK149"/>
  <c r="J142"/>
  <c r="J136"/>
  <c i="3" r="J222"/>
  <c r="BK220"/>
  <c r="BK214"/>
  <c r="J198"/>
  <c r="BK196"/>
  <c r="BK190"/>
  <c r="J181"/>
  <c r="J179"/>
  <c r="J172"/>
  <c r="J168"/>
  <c i="2" r="J452"/>
  <c r="BK439"/>
  <c r="J434"/>
  <c r="BK428"/>
  <c r="J420"/>
  <c r="BK399"/>
  <c r="BK397"/>
  <c r="J390"/>
  <c r="BK382"/>
  <c r="J334"/>
  <c r="BK327"/>
  <c r="BK325"/>
  <c r="BK313"/>
  <c r="BK311"/>
  <c r="J306"/>
  <c r="J284"/>
  <c r="J268"/>
  <c r="BK261"/>
  <c r="BK252"/>
  <c r="BK212"/>
  <c r="J196"/>
  <c r="BK171"/>
  <c r="BK162"/>
  <c r="J158"/>
  <c r="BK155"/>
  <c r="J140"/>
  <c i="4" r="BK259"/>
  <c r="BK151"/>
  <c r="BK145"/>
  <c r="J139"/>
  <c i="3" r="BK202"/>
  <c r="BK170"/>
  <c r="BK152"/>
  <c r="J140"/>
  <c r="BK128"/>
  <c i="2" r="J410"/>
  <c r="J407"/>
  <c r="J405"/>
  <c r="J380"/>
  <c r="BK366"/>
  <c r="J361"/>
  <c r="J350"/>
  <c r="BK348"/>
  <c r="J344"/>
  <c r="BK315"/>
  <c r="J274"/>
  <c r="BK268"/>
  <c r="BK243"/>
  <c r="BK232"/>
  <c r="J188"/>
  <c r="J177"/>
  <c r="J165"/>
  <c r="BK143"/>
  <c i="3" r="BK143"/>
  <c r="BK140"/>
  <c i="2" r="J414"/>
  <c r="J412"/>
  <c r="J403"/>
  <c r="BK401"/>
  <c r="BK386"/>
  <c r="J366"/>
  <c r="BK332"/>
  <c r="BK309"/>
  <c r="BK280"/>
  <c r="J270"/>
  <c r="J265"/>
  <c r="J263"/>
  <c r="J252"/>
  <c r="BK221"/>
  <c r="J206"/>
  <c r="BK204"/>
  <c r="BK202"/>
  <c r="BK186"/>
  <c r="BK177"/>
  <c r="J175"/>
  <c r="J143"/>
  <c l="1" r="BK157"/>
  <c r="J157"/>
  <c r="J100"/>
  <c r="P168"/>
  <c r="R218"/>
  <c r="R267"/>
  <c r="R373"/>
  <c i="3" r="P142"/>
  <c r="T167"/>
  <c i="2" r="R142"/>
  <c r="R138"/>
  <c r="BK223"/>
  <c r="J223"/>
  <c r="J106"/>
  <c r="T267"/>
  <c r="P373"/>
  <c r="R438"/>
  <c i="3" r="P127"/>
  <c r="BK174"/>
  <c r="J174"/>
  <c r="J103"/>
  <c i="2" r="P142"/>
  <c r="P138"/>
  <c r="BK179"/>
  <c r="J179"/>
  <c r="J104"/>
  <c r="T218"/>
  <c r="R254"/>
  <c r="P329"/>
  <c r="T409"/>
  <c r="T394"/>
  <c i="3" r="T142"/>
  <c r="BK217"/>
  <c r="J217"/>
  <c r="J105"/>
  <c i="2" r="R157"/>
  <c r="P223"/>
  <c r="T254"/>
  <c r="P308"/>
  <c r="BK368"/>
  <c r="J368"/>
  <c r="J112"/>
  <c r="T368"/>
  <c r="T438"/>
  <c i="3" r="P174"/>
  <c i="2" r="P157"/>
  <c r="R223"/>
  <c r="R329"/>
  <c r="P409"/>
  <c r="P394"/>
  <c i="3" r="T127"/>
  <c r="R174"/>
  <c i="2" r="BK168"/>
  <c r="J168"/>
  <c r="J103"/>
  <c r="T223"/>
  <c r="BK308"/>
  <c r="J308"/>
  <c r="J110"/>
  <c r="BK373"/>
  <c r="J373"/>
  <c r="J113"/>
  <c r="P438"/>
  <c i="3" r="R147"/>
  <c r="P217"/>
  <c r="P189"/>
  <c i="2" r="T157"/>
  <c r="R168"/>
  <c r="BK267"/>
  <c r="J267"/>
  <c r="J109"/>
  <c r="R308"/>
  <c r="R368"/>
  <c r="BK438"/>
  <c r="J438"/>
  <c r="J116"/>
  <c i="3" r="T147"/>
  <c r="T217"/>
  <c r="T189"/>
  <c i="2" r="BK142"/>
  <c r="J142"/>
  <c r="J99"/>
  <c r="T179"/>
  <c r="P254"/>
  <c r="T308"/>
  <c r="BK409"/>
  <c r="J409"/>
  <c r="J115"/>
  <c i="3" r="BK147"/>
  <c r="J147"/>
  <c r="J100"/>
  <c r="BK167"/>
  <c r="J167"/>
  <c r="J102"/>
  <c r="R217"/>
  <c r="R189"/>
  <c i="2" r="T142"/>
  <c r="T138"/>
  <c r="R179"/>
  <c r="BK329"/>
  <c r="J329"/>
  <c r="J111"/>
  <c r="P368"/>
  <c i="3" r="BK142"/>
  <c r="J142"/>
  <c r="J99"/>
  <c r="T174"/>
  <c i="2" r="T168"/>
  <c r="BK218"/>
  <c r="J218"/>
  <c r="J105"/>
  <c r="P267"/>
  <c r="T373"/>
  <c i="3" r="P147"/>
  <c i="4" r="BK157"/>
  <c r="J157"/>
  <c r="J100"/>
  <c i="3" r="R127"/>
  <c r="P167"/>
  <c i="4" r="T157"/>
  <c i="2" r="P179"/>
  <c r="P218"/>
  <c r="BK254"/>
  <c r="J254"/>
  <c r="J108"/>
  <c r="T329"/>
  <c r="R409"/>
  <c r="R394"/>
  <c i="3" r="BK127"/>
  <c r="BK126"/>
  <c r="R142"/>
  <c r="R167"/>
  <c i="4" r="BK126"/>
  <c r="J126"/>
  <c r="J98"/>
  <c r="P126"/>
  <c r="P125"/>
  <c r="R126"/>
  <c r="R125"/>
  <c r="T126"/>
  <c r="T125"/>
  <c r="BK148"/>
  <c r="J148"/>
  <c r="J99"/>
  <c r="P148"/>
  <c r="R148"/>
  <c r="T148"/>
  <c r="P157"/>
  <c r="R157"/>
  <c r="BK202"/>
  <c r="J202"/>
  <c r="J101"/>
  <c r="P202"/>
  <c r="R202"/>
  <c r="T202"/>
  <c r="BK280"/>
  <c r="J280"/>
  <c r="J102"/>
  <c r="P280"/>
  <c r="R280"/>
  <c r="T280"/>
  <c r="BK329"/>
  <c r="J329"/>
  <c r="J103"/>
  <c r="P329"/>
  <c r="R329"/>
  <c r="T329"/>
  <c r="BK336"/>
  <c r="J336"/>
  <c r="J104"/>
  <c r="P336"/>
  <c r="R336"/>
  <c r="T336"/>
  <c i="2" r="F92"/>
  <c r="BF147"/>
  <c r="BF224"/>
  <c r="BF334"/>
  <c r="BF340"/>
  <c r="BF346"/>
  <c r="BF369"/>
  <c r="BF374"/>
  <c r="BF386"/>
  <c r="BF407"/>
  <c r="BF420"/>
  <c r="BK394"/>
  <c r="J394"/>
  <c r="J114"/>
  <c i="3" r="BF132"/>
  <c r="BF152"/>
  <c r="BF160"/>
  <c r="BF168"/>
  <c r="BF177"/>
  <c r="BF212"/>
  <c i="4" r="E114"/>
  <c i="2" r="E85"/>
  <c r="BF153"/>
  <c r="BF206"/>
  <c r="BF228"/>
  <c r="BF235"/>
  <c r="BF245"/>
  <c r="BF249"/>
  <c r="BF261"/>
  <c r="BF263"/>
  <c r="BF296"/>
  <c r="BF302"/>
  <c r="BF306"/>
  <c r="BF317"/>
  <c r="BF330"/>
  <c r="BF376"/>
  <c r="BF399"/>
  <c i="3" r="BF130"/>
  <c r="BF172"/>
  <c r="BF179"/>
  <c r="BF190"/>
  <c i="4" r="J118"/>
  <c r="BF158"/>
  <c i="2" r="BF182"/>
  <c r="BF226"/>
  <c r="BF241"/>
  <c r="BF257"/>
  <c r="BF270"/>
  <c r="BF286"/>
  <c r="BF392"/>
  <c r="BF401"/>
  <c r="BF412"/>
  <c r="BF430"/>
  <c r="BF432"/>
  <c r="BF436"/>
  <c r="BF449"/>
  <c i="3" r="E85"/>
  <c r="J92"/>
  <c r="F122"/>
  <c r="BF136"/>
  <c r="BF158"/>
  <c r="BF210"/>
  <c i="4" r="BF190"/>
  <c i="2" r="J89"/>
  <c r="J134"/>
  <c r="BF162"/>
  <c r="BF165"/>
  <c r="BF169"/>
  <c r="BF173"/>
  <c r="BF192"/>
  <c r="BF202"/>
  <c r="BF214"/>
  <c r="BF255"/>
  <c r="BF313"/>
  <c r="BF321"/>
  <c r="BF371"/>
  <c r="BF424"/>
  <c r="BF443"/>
  <c i="3" r="BF154"/>
  <c i="4" r="BF151"/>
  <c r="BF207"/>
  <c r="BF211"/>
  <c r="BF227"/>
  <c i="2" r="BF143"/>
  <c r="BF145"/>
  <c r="BF184"/>
  <c r="BF186"/>
  <c r="BF204"/>
  <c r="BF239"/>
  <c r="BF265"/>
  <c r="BF272"/>
  <c r="BF294"/>
  <c r="BF319"/>
  <c r="BF378"/>
  <c r="BF388"/>
  <c r="BF428"/>
  <c i="3" r="BF145"/>
  <c r="BF148"/>
  <c r="BF150"/>
  <c r="BF162"/>
  <c r="BF170"/>
  <c r="BF196"/>
  <c r="BF202"/>
  <c r="BF226"/>
  <c r="BF228"/>
  <c i="4" r="BF127"/>
  <c r="BF139"/>
  <c r="BF164"/>
  <c r="BF196"/>
  <c r="BF198"/>
  <c r="BF200"/>
  <c r="BF237"/>
  <c r="BF243"/>
  <c r="BF255"/>
  <c r="BF261"/>
  <c i="2" r="BF151"/>
  <c r="BF158"/>
  <c r="BF177"/>
  <c r="BF194"/>
  <c r="BF210"/>
  <c r="BF259"/>
  <c r="BF288"/>
  <c r="BF332"/>
  <c r="BF344"/>
  <c r="BF356"/>
  <c r="BF364"/>
  <c r="BF384"/>
  <c r="BF390"/>
  <c r="BF405"/>
  <c r="BF439"/>
  <c r="BK139"/>
  <c r="J139"/>
  <c r="J98"/>
  <c i="3" r="BF128"/>
  <c r="BF185"/>
  <c r="BF208"/>
  <c i="4" r="BF130"/>
  <c r="BF170"/>
  <c r="BF249"/>
  <c r="BF285"/>
  <c r="BF297"/>
  <c r="BF299"/>
  <c r="BF301"/>
  <c r="BF307"/>
  <c r="BF319"/>
  <c r="BF321"/>
  <c r="BF359"/>
  <c i="2" r="BF140"/>
  <c r="BF155"/>
  <c r="BF180"/>
  <c r="BF196"/>
  <c r="BF212"/>
  <c r="BF282"/>
  <c r="BF290"/>
  <c r="BF311"/>
  <c r="BF348"/>
  <c r="BF354"/>
  <c r="BF382"/>
  <c r="BF414"/>
  <c i="3" r="BF134"/>
  <c r="BF143"/>
  <c r="BF187"/>
  <c r="BF222"/>
  <c r="BF224"/>
  <c i="4" r="BF136"/>
  <c r="BF186"/>
  <c r="BF225"/>
  <c r="BF251"/>
  <c r="BF265"/>
  <c r="BF276"/>
  <c r="BF287"/>
  <c r="BF313"/>
  <c r="BF325"/>
  <c r="BF334"/>
  <c i="2" r="BF149"/>
  <c r="BF216"/>
  <c r="BF237"/>
  <c r="BF268"/>
  <c r="BF276"/>
  <c r="BF284"/>
  <c r="BF292"/>
  <c r="BF298"/>
  <c r="BF300"/>
  <c r="BF309"/>
  <c r="BF315"/>
  <c r="BF325"/>
  <c r="BF350"/>
  <c r="BF358"/>
  <c r="BF380"/>
  <c r="BF410"/>
  <c r="BF426"/>
  <c i="3" r="J119"/>
  <c r="BF140"/>
  <c r="BF156"/>
  <c r="BF175"/>
  <c r="BF214"/>
  <c i="4" r="J121"/>
  <c r="BF154"/>
  <c r="BF168"/>
  <c r="BF176"/>
  <c r="BF205"/>
  <c r="BF219"/>
  <c r="BF221"/>
  <c r="BF257"/>
  <c r="BF263"/>
  <c r="BF268"/>
  <c r="BF272"/>
  <c r="BF274"/>
  <c i="2" r="BF160"/>
  <c r="BF171"/>
  <c r="BF188"/>
  <c r="BF190"/>
  <c r="BF200"/>
  <c r="BF208"/>
  <c r="BF221"/>
  <c r="BF230"/>
  <c r="BF247"/>
  <c r="BF274"/>
  <c r="BF278"/>
  <c r="BF304"/>
  <c r="BF323"/>
  <c r="BF342"/>
  <c r="BF397"/>
  <c r="BF403"/>
  <c r="BF416"/>
  <c r="BK251"/>
  <c r="J251"/>
  <c r="J107"/>
  <c r="BK451"/>
  <c r="J451"/>
  <c r="J117"/>
  <c i="3" r="BF138"/>
  <c i="4" r="BF160"/>
  <c r="BF172"/>
  <c r="BF174"/>
  <c r="BF178"/>
  <c r="BF182"/>
  <c r="BF194"/>
  <c r="BF203"/>
  <c r="BF213"/>
  <c r="BF217"/>
  <c r="BF239"/>
  <c r="BF253"/>
  <c r="BF270"/>
  <c r="BF278"/>
  <c r="BF291"/>
  <c r="BF293"/>
  <c r="BF303"/>
  <c r="BF305"/>
  <c r="BF311"/>
  <c i="2" r="BF198"/>
  <c r="BF219"/>
  <c r="BF280"/>
  <c r="BF336"/>
  <c r="BK164"/>
  <c r="J164"/>
  <c r="J101"/>
  <c i="3" r="BF164"/>
  <c r="BF181"/>
  <c r="BF192"/>
  <c r="BF200"/>
  <c r="BF204"/>
  <c r="BF220"/>
  <c i="4" r="BF142"/>
  <c r="BF162"/>
  <c r="BF166"/>
  <c r="BF184"/>
  <c r="BF188"/>
  <c r="BF229"/>
  <c r="BF231"/>
  <c r="BF235"/>
  <c r="BF241"/>
  <c r="BF281"/>
  <c r="BF283"/>
  <c r="BF289"/>
  <c r="BF315"/>
  <c r="BF317"/>
  <c r="BF323"/>
  <c r="BF330"/>
  <c r="BF339"/>
  <c r="BF345"/>
  <c r="BF361"/>
  <c r="BF363"/>
  <c r="BF365"/>
  <c r="BF367"/>
  <c r="BF369"/>
  <c r="BF371"/>
  <c i="3" r="BF194"/>
  <c r="BF198"/>
  <c r="BF218"/>
  <c r="BK189"/>
  <c r="J189"/>
  <c r="J104"/>
  <c i="4" r="F92"/>
  <c r="BF133"/>
  <c r="BF223"/>
  <c r="BF233"/>
  <c r="BF327"/>
  <c r="BF337"/>
  <c r="BF341"/>
  <c r="BF351"/>
  <c r="BF355"/>
  <c r="BF373"/>
  <c i="2" r="BF175"/>
  <c r="BF232"/>
  <c r="BF243"/>
  <c r="BF252"/>
  <c r="BF327"/>
  <c r="BF338"/>
  <c r="BF352"/>
  <c r="BF361"/>
  <c r="BF366"/>
  <c r="BF395"/>
  <c r="BF418"/>
  <c r="BF422"/>
  <c r="BF434"/>
  <c r="BF441"/>
  <c r="BF445"/>
  <c r="BF447"/>
  <c r="BF452"/>
  <c i="3" r="BF183"/>
  <c r="BF206"/>
  <c i="4" r="BF145"/>
  <c r="BF149"/>
  <c r="BF180"/>
  <c r="BF192"/>
  <c r="BF209"/>
  <c r="BF215"/>
  <c r="BF245"/>
  <c r="BF247"/>
  <c r="BF259"/>
  <c r="BF295"/>
  <c r="BF309"/>
  <c r="BF332"/>
  <c r="BF343"/>
  <c r="BF347"/>
  <c r="BF349"/>
  <c r="BF353"/>
  <c r="BF357"/>
  <c i="2" r="J33"/>
  <c i="1" r="AV95"/>
  <c i="4" r="F35"/>
  <c i="1" r="BB97"/>
  <c i="2" r="F33"/>
  <c i="1" r="AZ95"/>
  <c i="3" r="F37"/>
  <c i="1" r="BD96"/>
  <c i="4" r="J33"/>
  <c i="1" r="AV97"/>
  <c i="3" r="F36"/>
  <c i="1" r="BC96"/>
  <c i="3" r="F33"/>
  <c i="1" r="AZ96"/>
  <c i="4" r="F36"/>
  <c i="1" r="BC97"/>
  <c i="2" r="F35"/>
  <c i="1" r="BB95"/>
  <c i="3" r="F35"/>
  <c i="1" r="BB96"/>
  <c i="4" r="F33"/>
  <c i="1" r="AZ97"/>
  <c i="3" r="J33"/>
  <c i="1" r="AV96"/>
  <c i="2" r="F37"/>
  <c i="1" r="BD95"/>
  <c i="2" r="F36"/>
  <c i="1" r="BC95"/>
  <c i="4" r="F37"/>
  <c i="1" r="BD97"/>
  <c i="4" l="1" r="T124"/>
  <c i="3" r="BK125"/>
  <c r="J125"/>
  <c i="2" r="R167"/>
  <c r="R137"/>
  <c i="3" r="P126"/>
  <c r="P125"/>
  <c i="1" r="AU96"/>
  <c i="2" r="P167"/>
  <c r="P137"/>
  <c i="1" r="AU95"/>
  <c i="4" r="R124"/>
  <c r="P124"/>
  <c i="1" r="AU97"/>
  <c i="3" r="T126"/>
  <c r="T125"/>
  <c r="R126"/>
  <c r="R125"/>
  <c i="2" r="T167"/>
  <c r="T137"/>
  <c i="3" r="J127"/>
  <c r="J98"/>
  <c i="2" r="BK138"/>
  <c r="J138"/>
  <c r="J97"/>
  <c r="BK167"/>
  <c r="J167"/>
  <c r="J102"/>
  <c i="3" r="J126"/>
  <c r="J97"/>
  <c i="4" r="BK125"/>
  <c r="J125"/>
  <c r="J97"/>
  <c i="3" r="J30"/>
  <c i="1" r="AG96"/>
  <c i="3" r="J34"/>
  <c i="1" r="AW96"/>
  <c r="AT96"/>
  <c r="AZ94"/>
  <c r="AV94"/>
  <c r="AK29"/>
  <c r="BC94"/>
  <c r="AY94"/>
  <c i="3" r="F34"/>
  <c i="1" r="BA96"/>
  <c i="2" r="J34"/>
  <c i="1" r="AW95"/>
  <c r="AT95"/>
  <c r="BD94"/>
  <c r="W33"/>
  <c i="2" r="F34"/>
  <c i="1" r="BA95"/>
  <c r="BB94"/>
  <c r="AX94"/>
  <c i="4" r="J34"/>
  <c i="1" r="AW97"/>
  <c r="AT97"/>
  <c i="4" r="F34"/>
  <c i="1" r="BA97"/>
  <c i="3" l="1" r="J39"/>
  <c r="J96"/>
  <c i="2" r="BK137"/>
  <c r="J137"/>
  <c r="J96"/>
  <c i="4" r="BK124"/>
  <c r="J124"/>
  <c r="J96"/>
  <c i="1" r="AN96"/>
  <c r="AU94"/>
  <c r="W32"/>
  <c r="W29"/>
  <c r="BA94"/>
  <c r="W30"/>
  <c r="W31"/>
  <c l="1" r="AW94"/>
  <c r="AK30"/>
  <c i="2" r="J30"/>
  <c i="1" r="AG95"/>
  <c r="AN95"/>
  <c i="4" r="J30"/>
  <c i="1" r="AG97"/>
  <c r="AN97"/>
  <c i="4" l="1" r="J39"/>
  <c i="2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<sst xmlns="http://schemas.openxmlformats.org/spreadsheetml/2006/main">
  <si>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</si>
  <si>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</si>
  <si>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</si>
  <si>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</si>
  <si>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</si>
  <si>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{fd16e14a-4bdf-4939-a52a-dc11a25cebfe}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</si>
  <si>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</si>
  <si>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</si>
  <si>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</si>
  <si>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</si>
  <si>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</si>
  <si>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</si>
  <si>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</si>
  <si>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</si>
  <si>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21-21-7P1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</si>
  <si>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</si>
  <si>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</si>
  <si>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Kotelna Luční 1828/2</t>
  </si>
  <si>
    <t>KSO:</t>
  </si>
  <si>
    <t>CC-CZ:</t>
  </si>
  <si>
    <t>Místo:</t>
  </si>
  <si>
    <t>Luční 1828/2, 741 01 Nový Jičín</t>
  </si>
  <si>
    <t>Datum:</t>
  </si>
  <si>
    <t>17. 9. 2020</t>
  </si>
  <si>
    <t>Zadavatel:</t>
  </si>
  <si>
    <t>IČ:</t>
  </si>
  <si>
    <t>Město Nový Jičín, Masarykovo nám. 1/1, 741 01 NJ</t>
  </si>
  <si>
    <t>DIČ:</t>
  </si>
  <si>
    <t>Uchazeč:</t>
  </si>
  <si>
    <t>Vyplň údaj</t>
  </si>
  <si>
    <t>Projektant:</t>
  </si>
  <si>
    <t>60777290</t>
  </si>
  <si>
    <t>MIOT, s.r.o., Zelená 3062/30, 702 02 Ostrava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</si>
  <si>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</si>
  <si>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</si>
  <si>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</si>
  <si>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</si>
  <si>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Zadavatel při zpracování zadávací dokumentace a položkového rozpočtu včetně projektové dokumentace postupoval v souladu se základními zásadami zadávacího řízení dle § 6 ZZVZ a s maximální snahou na vymezení technických standardů stavebních prací, jejichž splnění požaduje. Vzhledem k tomu, že běžně používané cenové soustavy mají ve svých databázích definovány i položky, u nichž je v textu použit i popis a označení reprezentativního materiálu, umožňuje zadavatel v takovém případě použít pro plnění veřejné zakázky i jiných, kvalitativně a technicky obdobných řešení, pokud zadávací podmínky výslovně nestanoví z objektivních důvodů jinak.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</si>
  <si>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</si>
  <si>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</si>
  <si>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</si>
  <si>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</si>
  <si>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</si>
  <si>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</si>
  <si>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</si>
  <si>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</si>
  <si>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</si>
  <si>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</si>
  <si>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</si>
  <si>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</si>
  <si>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</si>
  <si>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</si>
  <si>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</si>
  <si>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</si>
  <si>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</si>
  <si>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</si>
  <si>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</si>
  <si>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</si>
  <si>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</si>
  <si>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</si>
  <si>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</si>
  <si>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</si>
  <si>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</si>
  <si>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</si>
  <si>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</si>
  <si>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</si>
  <si>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</si>
  <si>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</si>
  <si>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</si>
  <si>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</si>
  <si>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</si>
  <si>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</si>
  <si>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</si>
  <si>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</si>
  <si>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</si>
  <si>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</si>
  <si>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</si>
  <si>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</si>
  <si>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</si>
  <si>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</si>
  <si>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</si>
  <si>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</si>
  <si>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</si>
  <si>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21-21-7P11</t>
  </si>
  <si>
    <t xml:space="preserve">Strojní technologie </t>
  </si>
  <si>
    <t>STA</t>
  </si>
  <si>
    <t>1</t>
  </si>
  <si>
    <t>{c748076d-49a3-4e0d-8b56-bd6d2d418057}</t>
  </si>
  <si>
    <t>21-21-7P12</t>
  </si>
  <si>
    <t xml:space="preserve">Plynová odběrná zařízení </t>
  </si>
  <si>
    <t>{2ff549fd-67f1-4c28-a945-b9afeb33a3da}</t>
  </si>
  <si>
    <t>21-21-7P13</t>
  </si>
  <si>
    <t xml:space="preserve">Elektroinstalace a MaR </t>
  </si>
  <si>
    <t>{7e1c9afe-c14a-4428-89c0-19c4cdd8b686}</t>
  </si>
  <si>
    <t>KRYCÍ LIST SOUPISU PRACÍ</t>
  </si>
  <si>
    <t>Objekt:</t>
  </si>
  <si>
    <t xml:space="preserve">21-21-7P11 - Strojní technologie </t>
  </si>
  <si>
    <t>Město Nový Jičín</t>
  </si>
  <si>
    <t>MIOT,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</si>
  <si>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</si>
  <si>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</si>
  <si>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</si>
  <si>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</si>
  <si>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</si>
  <si>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</si>
  <si>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</si>
  <si>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</si>
  <si>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</si>
  <si>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</si>
  <si>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</si>
  <si>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</si>
  <si>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</si>
  <si>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</si>
  <si>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</si>
  <si>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727 - Zdravotechnika - požární ochrana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</si>
  <si>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</si>
  <si>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</si>
  <si>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</si>
  <si>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</si>
  <si>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</si>
  <si>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 xml:space="preserve">    767 - Konstrukce zámečnické</t>
  </si>
  <si>
    <t xml:space="preserve">    783 - Dokončovací práce - nátěry</t>
  </si>
  <si>
    <t xml:space="preserve">      OST - Ostatní</t>
  </si>
  <si>
    <t xml:space="preserve">      U - Upozornění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</si>
  <si>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</si>
  <si>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</si>
  <si>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</si>
  <si>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</si>
  <si>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</si>
  <si>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</si>
  <si>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</si>
  <si>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</si>
  <si>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</si>
  <si>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</si>
  <si>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</si>
  <si>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</si>
  <si>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</si>
  <si>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</si>
  <si>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</si>
  <si>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</si>
  <si>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</si>
  <si>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</si>
  <si>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</si>
  <si>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227</t>
  </si>
  <si>
    <t>K</t>
  </si>
  <si>
    <t>340238212</t>
  </si>
  <si>
    <t>Zazdívka otvorů v příčkách nebo stěnách plochy do 1 m2 cihlami plnými tl přes 100 mm</t>
  </si>
  <si>
    <t>m2</t>
  </si>
  <si>
    <t>4</t>
  </si>
  <si>
    <t>2</t>
  </si>
  <si>
    <t>-1444033458</t>
  </si>
  <si>
    <t>PP</t>
  </si>
  <si>
    <t>Zazdívka otvorů v příčkách nebo stěnách cihlami plnými pálenými plochy přes 0,25 m2 do 1 m2, tloušťky přes 100 mm</t>
  </si>
  <si>
    <t>6</t>
  </si>
  <si>
    <t>Úpravy povrchů, podlahy a osazování výplní</t>
  </si>
  <si>
    <t>217</t>
  </si>
  <si>
    <t>612311111</t>
  </si>
  <si>
    <t>Vápenná omítka hrubá jednovrstvá zatřená vnitřních stěn nanášená ručně (cca 10% plochy)</t>
  </si>
  <si>
    <t>-1998358508</t>
  </si>
  <si>
    <t xml:space="preserve">Omítka vápenná vnitřních ploch  nanášená ručně jednovrstvá hrubá, tloušťky do 10 mm zatřená svislých konstrukcí stěn</t>
  </si>
  <si>
    <t>232</t>
  </si>
  <si>
    <t>622142001</t>
  </si>
  <si>
    <t>Potažení vnějších stěn sklovláknitým pletivem vtlačeným do tenkovrstvé hmoty</t>
  </si>
  <si>
    <t>534931519</t>
  </si>
  <si>
    <t xml:space="preserve">Potažení vnějších ploch pletivem  v ploše nebo pruzích, na plném podkladu sklovláknitým vtlačením do tmelu stěn</t>
  </si>
  <si>
    <t>229</t>
  </si>
  <si>
    <t>622211021</t>
  </si>
  <si>
    <t>Montáž kontaktního zateplení vnějších stěn lepením a mechanickým kotvením polystyrénových desek tl do 120 mm</t>
  </si>
  <si>
    <t>199313433</t>
  </si>
  <si>
    <t>Montáž kontaktního zateplení lepením a mechanickým kotvením z polystyrenových desek nebo z kombinovaných desek na vnější stěny, tloušťky desek přes 80 do 120 mm</t>
  </si>
  <si>
    <t>230</t>
  </si>
  <si>
    <t>M</t>
  </si>
  <si>
    <t>28375939</t>
  </si>
  <si>
    <t>deska EPS 70 fasádní λ=0,039 tl 120mm</t>
  </si>
  <si>
    <t>8</t>
  </si>
  <si>
    <t>270932653</t>
  </si>
  <si>
    <t>228</t>
  </si>
  <si>
    <t>622215124</t>
  </si>
  <si>
    <t>Oprava kontaktního zateplení stěn z polystyrenových desek tloušťky do 120 mm plochy do 1,0m2</t>
  </si>
  <si>
    <t>kus</t>
  </si>
  <si>
    <t>534020408</t>
  </si>
  <si>
    <t xml:space="preserve">Oprava kontaktního zateplení z polystyrenových desek jednotlivých malých ploch  tloušťky přes 80 do 120 mm stěn, plochy jednotlivě přes 0,5 do 1,0 m2</t>
  </si>
  <si>
    <t>231</t>
  </si>
  <si>
    <t>622521021</t>
  </si>
  <si>
    <t>Tenkovrstvá silikátová zrnitá omítka tl. 2,0 mm včetně penetrace vnějších stěn</t>
  </si>
  <si>
    <t>-746500440</t>
  </si>
  <si>
    <t xml:space="preserve">Omítka tenkovrstvá silikátová vnějších ploch  probarvená, včetně penetrace podkladu zrnitá, tloušťky 2,0 mm stěn</t>
  </si>
  <si>
    <t>245</t>
  </si>
  <si>
    <t>629999030</t>
  </si>
  <si>
    <t>Příplatek k omítce vnějších povrchů za provádění omítané plochy do 10 m2</t>
  </si>
  <si>
    <t>1613604213</t>
  </si>
  <si>
    <t xml:space="preserve">Příplatky k cenám úprav vnějších povrchů  za zvýšenou pracnost při provádění prací menšího rozsahu omítané plochy do 10 m2</t>
  </si>
  <si>
    <t>9</t>
  </si>
  <si>
    <t>Ostatní konstrukce a práce, bourání</t>
  </si>
  <si>
    <t>242</t>
  </si>
  <si>
    <t>953946111</t>
  </si>
  <si>
    <t>Montáž atypických ocelových kcí hmotnosti do 1 t z profilů hmotnosti do 13 kg/m</t>
  </si>
  <si>
    <t>t</t>
  </si>
  <si>
    <t>-1461738691</t>
  </si>
  <si>
    <t xml:space="preserve">Montáž atypických ocelových konstrukcí  profilů hmotnosti do 13 kg/m, hmotnosti konstrukce do 1 t</t>
  </si>
  <si>
    <t>243</t>
  </si>
  <si>
    <t>13010910</t>
  </si>
  <si>
    <t>ocel profilová UE 100 jakost 11 375</t>
  </si>
  <si>
    <t>-707047919</t>
  </si>
  <si>
    <t>226</t>
  </si>
  <si>
    <t>971042551</t>
  </si>
  <si>
    <t>Vybourání otvorů v betonových příčkách a zdech pl do 1 m2</t>
  </si>
  <si>
    <t>m3</t>
  </si>
  <si>
    <t>-2112801495</t>
  </si>
  <si>
    <t xml:space="preserve">Vybourání otvorů v betonových příčkách a zdech základových nebo nadzákladových  plochy do 1 m2, tl. jakékoliv</t>
  </si>
  <si>
    <t>998</t>
  </si>
  <si>
    <t>Přesun hmot</t>
  </si>
  <si>
    <t>244</t>
  </si>
  <si>
    <t>998014021</t>
  </si>
  <si>
    <t>Přesun hmot pro budovy vícepodlažní v do 18 m z betonových dílců s nezděným pláštěm</t>
  </si>
  <si>
    <t>-2117564298</t>
  </si>
  <si>
    <t xml:space="preserve">Přesun hmot pro budovy a haly občanské výstavby, bydlení, výrobu a služby  s nosnou svislou konstrukcí montovanou z dílců betonových plošných nebo tyčových s jakýmkoliv obvodovým pláštěm kromě vyzdívaného, i bez pláště vodorovná dopravní vzdálenost do 100 m, pro budovy a haly vícepodlažní, výšky do 18 m</t>
  </si>
  <si>
    <t>PSV</t>
  </si>
  <si>
    <t>Práce a dodávky PSV</t>
  </si>
  <si>
    <t>712</t>
  </si>
  <si>
    <t>Povlakové krytiny</t>
  </si>
  <si>
    <t>238</t>
  </si>
  <si>
    <t>712361704</t>
  </si>
  <si>
    <t>Provedení povlakové krytiny střech do 10° fólií natavenou do asfaltového podkladu</t>
  </si>
  <si>
    <t>16</t>
  </si>
  <si>
    <t>1965674895</t>
  </si>
  <si>
    <t xml:space="preserve">Provedení povlakové krytiny střech plochých do 10° fólií  natavenou do asfaltového podkladu</t>
  </si>
  <si>
    <t>239</t>
  </si>
  <si>
    <t>62853003</t>
  </si>
  <si>
    <t>pás asfaltový natavitelný modifikovaný SBS tl 3,5mm s vložkou ze skleněné tkaniny a spalitelnou PE fólií nebo jemnozrnný minerálním posypem na horním povrchu</t>
  </si>
  <si>
    <t>32</t>
  </si>
  <si>
    <t>-1670033715</t>
  </si>
  <si>
    <t>240</t>
  </si>
  <si>
    <t>712941963</t>
  </si>
  <si>
    <t>Provedení údržby průniků povlakové krytiny vpustí, ventilací a komínů pásy přitavením NAIP</t>
  </si>
  <si>
    <t>1211617559</t>
  </si>
  <si>
    <t>Provedení údržby průniků povlakové krytiny střech pásy přitavením NAIP vpustí, ventilací nebo komínů</t>
  </si>
  <si>
    <t>241</t>
  </si>
  <si>
    <t>62832001</t>
  </si>
  <si>
    <t>pás asfaltový natavitelný oxidovaný tl 3,5mm typu V60 S35 s vložkou ze skleněné rohože, s jemnozrnným minerálním posypem</t>
  </si>
  <si>
    <t>-1336119822</t>
  </si>
  <si>
    <t>246</t>
  </si>
  <si>
    <t>998712104</t>
  </si>
  <si>
    <t>Přesun hmot tonážní tonážní pro krytiny povlakové v objektech v do 36 m</t>
  </si>
  <si>
    <t>941511860</t>
  </si>
  <si>
    <t>Přesun hmot pro povlakové krytiny stanovený z hmotnosti přesunovaného materiálu vodorovná dopravní vzdálenost do 50 m v objektech výšky přes 24 do 36 m</t>
  </si>
  <si>
    <t>713</t>
  </si>
  <si>
    <t>Izolace tepelné</t>
  </si>
  <si>
    <t>128</t>
  </si>
  <si>
    <t>713420811</t>
  </si>
  <si>
    <t>Odstranění izolace tepelné potrubí rohožemi bez úpravy v pletivu spojenými drátem tl do 50 mm</t>
  </si>
  <si>
    <t>m</t>
  </si>
  <si>
    <t>1573549496</t>
  </si>
  <si>
    <t>129</t>
  </si>
  <si>
    <t>713420821</t>
  </si>
  <si>
    <t>Odstranění izolace tepelné ohybů rohožemi bez úpravy v pletivu spojenými drátem tl do 50 mm</t>
  </si>
  <si>
    <t>141351493</t>
  </si>
  <si>
    <t>103</t>
  </si>
  <si>
    <t>63154532</t>
  </si>
  <si>
    <t>pouzdro izolační potrubní z minerální vlny s Al fólií max. 250/100°C 35/30mm</t>
  </si>
  <si>
    <t>-1160630450</t>
  </si>
  <si>
    <t>104</t>
  </si>
  <si>
    <t>63154573</t>
  </si>
  <si>
    <t>pouzdro izolační potrubní z minerální vlny s Al fólií max. 250/100°C 42/40mm</t>
  </si>
  <si>
    <t>2007830044</t>
  </si>
  <si>
    <t>169</t>
  </si>
  <si>
    <t>63154029</t>
  </si>
  <si>
    <t>pouzdro izolační potrubní z minerální vlny s Al fólií max. 250/100°C 60/60mm</t>
  </si>
  <si>
    <t>-460315698</t>
  </si>
  <si>
    <t>170</t>
  </si>
  <si>
    <t>63154062</t>
  </si>
  <si>
    <t>pouzdro izolační potrubní z minerální vlny s Al fólií max. 250/100°C 76/80mm</t>
  </si>
  <si>
    <t>-112740521</t>
  </si>
  <si>
    <t>247</t>
  </si>
  <si>
    <t>63154023</t>
  </si>
  <si>
    <t>pouzdro izolační potrubní z minerální vlny s Al fólií max. 250/100°C 64/50mm (TeV+C)</t>
  </si>
  <si>
    <t>-940831778</t>
  </si>
  <si>
    <t>pouzdro izolační potrubní z minerální vlny s Al fólií max. 250/100°C 64/50mm</t>
  </si>
  <si>
    <t>248</t>
  </si>
  <si>
    <t>63154604</t>
  </si>
  <si>
    <t>pouzdro izolační potrubní z minerální vlny s Al fólií max. 250/100°C 48/50mm (TeV+C)</t>
  </si>
  <si>
    <t>258863880</t>
  </si>
  <si>
    <t>pouzdro izolační potrubní z minerální vlny s Al fólií max. 250/100°C 48/50mm</t>
  </si>
  <si>
    <t>111</t>
  </si>
  <si>
    <t>94620240</t>
  </si>
  <si>
    <t>poplatek za uložení stavebního odpadu z izolačních materiálů zatříděného kódem 17 06 04</t>
  </si>
  <si>
    <t>1534612963</t>
  </si>
  <si>
    <t>112</t>
  </si>
  <si>
    <t>713463211</t>
  </si>
  <si>
    <t>Montáž izolace tepelné potrubí potrubními pouzdry s Al fólií staženými Al páskou 1x D do 50 mm</t>
  </si>
  <si>
    <t>-821297807</t>
  </si>
  <si>
    <t>113</t>
  </si>
  <si>
    <t>713463215</t>
  </si>
  <si>
    <t>Montáž izolace tepelné ohybů potrubními pouzdry s Al fólií staženými Al páskou 1x D do 50 mm</t>
  </si>
  <si>
    <t>-112398848</t>
  </si>
  <si>
    <t>171</t>
  </si>
  <si>
    <t>713463212</t>
  </si>
  <si>
    <t>Montáž izolace tepelné potrubí potrubními pouzdry s Al fólií staženými Al páskou 1x D do 100 mm</t>
  </si>
  <si>
    <t>1252088703</t>
  </si>
  <si>
    <t>115</t>
  </si>
  <si>
    <t>713463216</t>
  </si>
  <si>
    <t>Montáž izolace tepelné ohybů potrubními pouzdry s Al fólií staženými Al páskou 1x D do 100 mm</t>
  </si>
  <si>
    <t>-411668924</t>
  </si>
  <si>
    <t>172</t>
  </si>
  <si>
    <t>713471212</t>
  </si>
  <si>
    <t>Montáž tepelné izolace armatur snímatelnými pouzdry na suchý zip</t>
  </si>
  <si>
    <t>ks</t>
  </si>
  <si>
    <t>-1797942261</t>
  </si>
  <si>
    <t>177</t>
  </si>
  <si>
    <t>63154954</t>
  </si>
  <si>
    <t>izolace pro sestavu ventil + filtr DN 65</t>
  </si>
  <si>
    <t>1219969775</t>
  </si>
  <si>
    <t>178</t>
  </si>
  <si>
    <t>63154999</t>
  </si>
  <si>
    <t>izolace pro uzavírací klapku bezpřírubovou DN 65</t>
  </si>
  <si>
    <t>-2095048847</t>
  </si>
  <si>
    <t>173</t>
  </si>
  <si>
    <t>998713102</t>
  </si>
  <si>
    <t>Přesun hmot pro izolace tepelné stanovený z hmotnosti přesunovaného materiálu vodorovná dopravní vzdálenost do 50 m v objektech výšky do 12 m</t>
  </si>
  <si>
    <t>-2081214025</t>
  </si>
  <si>
    <t>Přesun hmot tonážní pro izolace tepelné v objektech v do 12 m</t>
  </si>
  <si>
    <t>174</t>
  </si>
  <si>
    <t>998713181</t>
  </si>
  <si>
    <t>Přesun hmot pro izolace tepelné stanovený z hmotnosti přesunovaného materiálu Příplatek k cenám za přesun prováděný bez použití mechanizace pro jakoukoliv výšku objektu</t>
  </si>
  <si>
    <t>1047397849</t>
  </si>
  <si>
    <t>Příplatek k přesunu hmot tonážní 713 prováděný bez použití mechanizace</t>
  </si>
  <si>
    <t>175</t>
  </si>
  <si>
    <t>998713192</t>
  </si>
  <si>
    <t>Přesun hmot pro izolace tepelné stanovený z hmotnosti přesunovaného materiálu Příplatek k cenám za zvětšený přesun přes vymezenou největší dopravní vzdálenost do 100 m</t>
  </si>
  <si>
    <t>59686480</t>
  </si>
  <si>
    <t>721</t>
  </si>
  <si>
    <t>Zdravotechnika - vnitřní kanalizace</t>
  </si>
  <si>
    <t>93</t>
  </si>
  <si>
    <t>721174042</t>
  </si>
  <si>
    <t>Potrubí kanalizační z PP připojovací DN 40</t>
  </si>
  <si>
    <t>-10411773</t>
  </si>
  <si>
    <t>Potrubí z trub polypropylenových připojovací DN 40</t>
  </si>
  <si>
    <t>131</t>
  </si>
  <si>
    <t>998721102</t>
  </si>
  <si>
    <t>Přesun hmot tonážní pro vnitřní kanalizace v objektech v do 12 m</t>
  </si>
  <si>
    <t>1002224395</t>
  </si>
  <si>
    <t xml:space="preserve">Přesun hmot pro vnitřní kanalizace  stanovený z hmotnosti přesunovaného materiálu vodorovná dopravní vzdálenost do 50 m v objektech výšky přes 6 do 12 m</t>
  </si>
  <si>
    <t>722</t>
  </si>
  <si>
    <t>Zdravotechnika - vnitřní vodovod</t>
  </si>
  <si>
    <t>184</t>
  </si>
  <si>
    <t>722174022</t>
  </si>
  <si>
    <t>Potrubí vodovodní plastové PPR svar polyfuze PN 20 D 20 x 3,4 mm</t>
  </si>
  <si>
    <t>1210956268</t>
  </si>
  <si>
    <t>Potrubí z plastových trubek z polypropylenu (PPR) svařovaných polyfuzně PN 20 (SDR 6) D 20 x 3,4</t>
  </si>
  <si>
    <t>180</t>
  </si>
  <si>
    <t>722174024</t>
  </si>
  <si>
    <t>Potrubí vodovodní plastové PPR svar polyfuze PN 20 D 32 x5,4 mm</t>
  </si>
  <si>
    <t>2143138714</t>
  </si>
  <si>
    <t>Potrubí z plastových trubek z polypropylenu (PPR) svařovaných polyfuzně PN 20 (SDR 6) D 32 x 5,4</t>
  </si>
  <si>
    <t>185</t>
  </si>
  <si>
    <t>722174026</t>
  </si>
  <si>
    <t>Potrubí vodovodní plastové PPR svar polyfuze PN 20 D 50 x 8,4 mm</t>
  </si>
  <si>
    <t>231961978</t>
  </si>
  <si>
    <t>Potrubí z plastových trubek z polypropylenu (PPR) svařovaných polyfuzně PN 20 (SDR 6) D 50 x 8,3</t>
  </si>
  <si>
    <t>183</t>
  </si>
  <si>
    <t>722174027</t>
  </si>
  <si>
    <t>Potrubí vodovodní plastové PPR svar polyfuze PN 20 D 63 x 10,5 mm</t>
  </si>
  <si>
    <t>83013176</t>
  </si>
  <si>
    <t>Potrubí z plastových trubek z polypropylenu (PPR) svařovaných polyfuzně PN 20 (SDR 6) D 63 x 10,5</t>
  </si>
  <si>
    <t>14</t>
  </si>
  <si>
    <t>722176114</t>
  </si>
  <si>
    <t>Montáž potrubí plastové spojované svary polyfuzně do D 32 mm</t>
  </si>
  <si>
    <t>-2033625762</t>
  </si>
  <si>
    <t>Montáž potrubí z plastových trub svařovaných polyfuzně D přes 25 do 32 mm</t>
  </si>
  <si>
    <t>P</t>
  </si>
  <si>
    <t>Poznámka k položce:_x000d_
Poznámka k položce: - včetně tvarovek a uložení</t>
  </si>
  <si>
    <t>186</t>
  </si>
  <si>
    <t>722176116</t>
  </si>
  <si>
    <t>Montáž potrubí plastové spojované svary polyfuzně do D 50 mm</t>
  </si>
  <si>
    <t>844042632</t>
  </si>
  <si>
    <t xml:space="preserve">Montáž potrubí z plastových trub  svařovaných polyfuzně D přes 40 do 50 mm</t>
  </si>
  <si>
    <t>187</t>
  </si>
  <si>
    <t>722176117</t>
  </si>
  <si>
    <t>Montáž potrubí plastové spojované svary polyfuzně do D 63 mm</t>
  </si>
  <si>
    <t>2046354945</t>
  </si>
  <si>
    <t xml:space="preserve">Montáž potrubí z plastových trub  svařovaných polyfuzně D přes 50 do 63 mm</t>
  </si>
  <si>
    <t>19</t>
  </si>
  <si>
    <t>722181232</t>
  </si>
  <si>
    <t>Ochrana vodovodního potrubí přilepenými termoizolačními trubicemi z PE tl do 13 mm DN do 45 mm</t>
  </si>
  <si>
    <t>-667468921</t>
  </si>
  <si>
    <t>Ochrana potrubí termoizolačními trubicemi z pěnového polyetylenu PE přilepenými v příčných a podélných spojích, tloušťky izolace přes 9 do 13 mm, vnitřního průměru izolace DN přes 22 do 45 mm</t>
  </si>
  <si>
    <t>188</t>
  </si>
  <si>
    <t>722181233</t>
  </si>
  <si>
    <t>Ochrana vodovodního potrubí přilepenými termoizolačními trubicemi z PE tl do 13 mm DN do 63 mm</t>
  </si>
  <si>
    <t>1911716852</t>
  </si>
  <si>
    <t xml:space="preserve">Ochrana potrubí  termoizolačními trubicemi z pěnového polyetylenu PE přilepenými v příčných a podélných spojích, tloušťky izolace přes 9 do 13 mm, vnitřního průměru izolace DN přes 45 do 63 mm</t>
  </si>
  <si>
    <t>722290215</t>
  </si>
  <si>
    <t>Zkouška těsnosti vodovodního potrubí hrdlového nebo přírubového do DN 100</t>
  </si>
  <si>
    <t>1678066401</t>
  </si>
  <si>
    <t>Zkoušky, proplach a desinfekce vodovodního potrubí zkoušky těsnosti vodovodního potrubí hrdlového nebo přírubového do DN 100</t>
  </si>
  <si>
    <t>22</t>
  </si>
  <si>
    <t>722290234</t>
  </si>
  <si>
    <t>Proplach a dezinfekce vodovodního potrubí do DN 80</t>
  </si>
  <si>
    <t>678795332</t>
  </si>
  <si>
    <t>Zkoušky, proplach a desinfekce vodovodního potrubí proplach a desinfekce vodovodního potrubí do DN 80</t>
  </si>
  <si>
    <t>23</t>
  </si>
  <si>
    <t>72299001R</t>
  </si>
  <si>
    <t>Napouštění vodovodu dle ČSN EN 806-4</t>
  </si>
  <si>
    <t>975511271</t>
  </si>
  <si>
    <t>24</t>
  </si>
  <si>
    <t>998722102</t>
  </si>
  <si>
    <t>Přesun hmot tonážní pro vnitřní vodovod v objektech v do 12 m</t>
  </si>
  <si>
    <t>-840695056</t>
  </si>
  <si>
    <t>Přesun hmot pro vnitřní vodovod stanovený z hmotnosti přesunovaného materiálu vodorovná dopravní vzdálenost do 50 m v objektech výšky přes 6 do 12 m</t>
  </si>
  <si>
    <t>727</t>
  </si>
  <si>
    <t>Zdravotechnika - požární ochrana</t>
  </si>
  <si>
    <t>222</t>
  </si>
  <si>
    <t>727111506</t>
  </si>
  <si>
    <t>Prostup kovového potrubí DN 100 příčkou tl 10cm bez izolace požární odolnost EI 120</t>
  </si>
  <si>
    <t>370547954</t>
  </si>
  <si>
    <t>Protipožární trubní ucpávky kovové potrubí bez izolace prostup příčkou tloušťky 100 mm požární odolnost EI 120 D 106</t>
  </si>
  <si>
    <t>731</t>
  </si>
  <si>
    <t>Ústřední vytápění - kotelny</t>
  </si>
  <si>
    <t>189</t>
  </si>
  <si>
    <t>731201821</t>
  </si>
  <si>
    <t>Demontáž kotle ocelového automatického výkon do 290 kW</t>
  </si>
  <si>
    <t>-1827106072</t>
  </si>
  <si>
    <t xml:space="preserve">Demontáž kotlů ocelových  automatických, o výkonu do 290 kW</t>
  </si>
  <si>
    <t>26</t>
  </si>
  <si>
    <t>731_1</t>
  </si>
  <si>
    <t>Teplovodní závěsný plynový kondenzační kotel 55kW</t>
  </si>
  <si>
    <t>-1337601816</t>
  </si>
  <si>
    <t>Parametry viz Příloha technické zprávy - Specifikace, položka č.1</t>
  </si>
  <si>
    <t>216</t>
  </si>
  <si>
    <t>731_1.1</t>
  </si>
  <si>
    <t>D+M Spalinový systém, kouřovod a komín</t>
  </si>
  <si>
    <t>989770940</t>
  </si>
  <si>
    <t>Parametry viz Příloha technické zprávy - Specifikace, položka č.12</t>
  </si>
  <si>
    <t>146</t>
  </si>
  <si>
    <t>731244494</t>
  </si>
  <si>
    <t>Montáž kotle ocelového závěsného na plyn kondenzačního o výkonu do 50 kW</t>
  </si>
  <si>
    <t>soubor</t>
  </si>
  <si>
    <t>1063365393</t>
  </si>
  <si>
    <t>Kotle ocelové teplovodní plynové závěsné kondenzační montáž kotlů kondenzačních ostatních typů o výkonu přes 28 do 50 kW</t>
  </si>
  <si>
    <t>142</t>
  </si>
  <si>
    <t>73199010R</t>
  </si>
  <si>
    <t>Demontáž expanzních nádob</t>
  </si>
  <si>
    <t>-726114930</t>
  </si>
  <si>
    <t>143</t>
  </si>
  <si>
    <t>73199011R</t>
  </si>
  <si>
    <t>Demontáž potrubí včetně armatur</t>
  </si>
  <si>
    <t>1584924875</t>
  </si>
  <si>
    <t>732</t>
  </si>
  <si>
    <t>Ústřední vytápění - strojovny</t>
  </si>
  <si>
    <t>195</t>
  </si>
  <si>
    <t>732_2</t>
  </si>
  <si>
    <t>D+M Kompaktní předávací stanice TeV o výkonu 40 kW (pozice č.2, Strojní specifikace, příloha č.2 Technické zprávy)</t>
  </si>
  <si>
    <t>-1864205510</t>
  </si>
  <si>
    <t>27</t>
  </si>
  <si>
    <t>73211310R</t>
  </si>
  <si>
    <t>Hydraulický vyrovnávač dynamických tlaků DN150</t>
  </si>
  <si>
    <t>832498562</t>
  </si>
  <si>
    <t>Hydraulický vyrovnávač dynamických tlaků s adsorpčním odplyněním
- jm. průtok 8 m3/h:
- hrdla 4x DN65/16 (včetně proti přírub, spojovacího a tešnícího materiálu), vypoustěcí ventil a automatický odvzdušňovací ventil, návarek pro regulační čidlo kaskády
- Ø tělesa 159 mm, hmotnost 43 kg
- snímatelná PUR tepelnou izolaci s ALU kašírovaným povrchem
 - nátěr 1x základní + 1x vrchní sysntetický</t>
  </si>
  <si>
    <t>28</t>
  </si>
  <si>
    <t>732199100</t>
  </si>
  <si>
    <t>Montáž orientačních štítků</t>
  </si>
  <si>
    <t>1480947216</t>
  </si>
  <si>
    <t>Montáž štítků orientačních</t>
  </si>
  <si>
    <t>29</t>
  </si>
  <si>
    <t>732spec-001</t>
  </si>
  <si>
    <t>štítky na potrubí dle ČSN 13 0072</t>
  </si>
  <si>
    <t>-1567656630</t>
  </si>
  <si>
    <t>138</t>
  </si>
  <si>
    <t>732212815</t>
  </si>
  <si>
    <t>Demontáž ohříváku zásobníkového stojatého obsah do 1600 litrů</t>
  </si>
  <si>
    <t>-256454928</t>
  </si>
  <si>
    <t xml:space="preserve">Demontáž ohříváků zásobníkových  stojatých o obsahu do 1 600 l</t>
  </si>
  <si>
    <t>31</t>
  </si>
  <si>
    <t>732_2.6</t>
  </si>
  <si>
    <t>Nerezový zásobník TeV se snímatelnou izolací, objem 750L, PN10, Tmax=95°C, ochranná anoda, tepelná izolace snímatelná tl. 100mm, teploměr ukazovací, 2x volná jímka pro teplotní čidlo, připojovací hrdla dle schéma zapojení a dispozice</t>
  </si>
  <si>
    <t>-69272712</t>
  </si>
  <si>
    <t>145</t>
  </si>
  <si>
    <t>732219115</t>
  </si>
  <si>
    <t>Montáž ohříváku vody ležatého PN 0,6/0,6,PN 1,6/1,0,PN 1,6/1,6 o obsahu 750 litrů</t>
  </si>
  <si>
    <t>-1360973576</t>
  </si>
  <si>
    <t xml:space="preserve">Montáž ohříváků vody zásobníkových  ležatých PN 0,6/0,6, PN 1,6/1,0, PN 1,6/1,6 o obsahu 800 l</t>
  </si>
  <si>
    <t>147</t>
  </si>
  <si>
    <t>732332401</t>
  </si>
  <si>
    <t>Základní expanzní nádoba PN 0,6 o objemu 200 litrů bez řídící čerpadlové jednotky</t>
  </si>
  <si>
    <t>1557000488</t>
  </si>
  <si>
    <t>Expanzní automaty čerpadlové základní expanzní nádoby bez čerpadlové řídící jednotky PN 0,6 o objemu 200 l</t>
  </si>
  <si>
    <t>148</t>
  </si>
  <si>
    <t>732332512</t>
  </si>
  <si>
    <t>Řídící jednotka základní nádoby 2-1/75 PN 1,0 napětí 230 V s jedním čerpadlem</t>
  </si>
  <si>
    <t>1668087869</t>
  </si>
  <si>
    <t>Expanzní automaty čerpadlové řídící jednotky základních nádob s jedním čerpadlem PN 1,0 230V 2-1/75</t>
  </si>
  <si>
    <t>164</t>
  </si>
  <si>
    <t>732420811</t>
  </si>
  <si>
    <t>Demontáž čerpadla oběhového spirálního DN 25</t>
  </si>
  <si>
    <t>-2029148595</t>
  </si>
  <si>
    <t xml:space="preserve">Demontáž čerpadel  oběhových spirálních (do potrubí) DN 25</t>
  </si>
  <si>
    <t>163</t>
  </si>
  <si>
    <t>732420813</t>
  </si>
  <si>
    <t>Demontáž čerpadla oběhového spirálního DN 50</t>
  </si>
  <si>
    <t>1389322567</t>
  </si>
  <si>
    <t xml:space="preserve">Demontáž čerpadel  oběhových spirálních (do potrubí) DN 50</t>
  </si>
  <si>
    <t>35</t>
  </si>
  <si>
    <t>732spec-003</t>
  </si>
  <si>
    <t>Oběhové elektronické čerpadlo cirkulace</t>
  </si>
  <si>
    <t>-834010851</t>
  </si>
  <si>
    <t>Oběhové elektronické čerpadlo cikrulace - Q=1,3 m3/h, H=5 m - připojení G 6/4", PN10, napětí 230V, příkon 9 - 84 W, spojitě řízené otáčky (integrovaný FM), komunikace pře IR rozhraní, snímatelná tepelná izolace, provedení z korozivzdorné oceli</t>
  </si>
  <si>
    <t>37</t>
  </si>
  <si>
    <t>732spec-004</t>
  </si>
  <si>
    <t>Oběhové elektronické čerpadlo ÚT</t>
  </si>
  <si>
    <t>1785906782</t>
  </si>
  <si>
    <t>Oběhové elektronické čerpadlo ÚT - Q=5,8 m3/h, H=6 m - připojení G 6/4", PN10, napětí 230V, příkon 9 - 171 W, spojitě řízené otáčky (integrovaný FM), komunikace pře IR rozhraní, snímatelná tepelná izolace</t>
  </si>
  <si>
    <t>151</t>
  </si>
  <si>
    <t>732429212</t>
  </si>
  <si>
    <t>Montáž čerpadla oběhového mokroběžného závitového DN 25</t>
  </si>
  <si>
    <t>329358343</t>
  </si>
  <si>
    <t>Čerpadla teplovodní montáž čerpadel (do potrubí) ostatních typů mokroběžných závitových DN 25</t>
  </si>
  <si>
    <t>152</t>
  </si>
  <si>
    <t>732429215</t>
  </si>
  <si>
    <t>Montáž čerpadla oběhového mokroběžného závitového DN 32</t>
  </si>
  <si>
    <t>1915105727</t>
  </si>
  <si>
    <t>Čerpadla teplovodní montáž čerpadel (do potrubí) ostatních typů mokroběžných závitových DN 32</t>
  </si>
  <si>
    <t>141</t>
  </si>
  <si>
    <t>732890802</t>
  </si>
  <si>
    <t>Přesun demontovaných strojoven vodorovně 100 m v objektech výšky do 12 m</t>
  </si>
  <si>
    <t>-390297901</t>
  </si>
  <si>
    <t xml:space="preserve">Vnitrostaveništní přemístění vybouraných (demontovaných) hmot strojoven  vodorovně do 100 m v objektech výšky přes 6 do 12 m</t>
  </si>
  <si>
    <t>40</t>
  </si>
  <si>
    <t>73299001R</t>
  </si>
  <si>
    <t>Napouštění systému, včetně odvzdušnění</t>
  </si>
  <si>
    <t>1596203548</t>
  </si>
  <si>
    <t>150</t>
  </si>
  <si>
    <t>73299003R.1</t>
  </si>
  <si>
    <t>Změkčování topné vody</t>
  </si>
  <si>
    <t>1161601889</t>
  </si>
  <si>
    <t xml:space="preserve">Změkčování topné vody: - automatický simplexní změkčovací filtr (kapacita 60),  vč. instalačních armatur pro montáž změkčovacího filtru (napojovací hadice, blok se zkušebním ventilem s obtokem) oddělovač systémů dle ČSN EN 1717,  záchytná vana - mechanický předfiltr - bezpečnostní záchytná vana - napojení na kanalizaci - mechanický předfiltr 1", vodoměr Q 2,5m3/h a další armatury dle schéma zapojení                                                                                                                          Parametry pro návrh CHÚV: - objem: cca 32 m3 - přetlak studené vody v přípojce: 5 bar - průtok upravené vody 0,5 m3/hod (max 2,0 m3/hod) - půdorysný rozměr pro instalaci: 0,6 x 1,0 m - 1x zásuvka 230V / 50 Hz, 100 W</t>
  </si>
  <si>
    <t>149</t>
  </si>
  <si>
    <t>73299102R</t>
  </si>
  <si>
    <t>Tlaková průtočná expanzní nádoba s membránou pro pitnou vodu o objemu 60L, PN10, připojení průtočnou armaturou flowjet 5/4"</t>
  </si>
  <si>
    <t>275764441</t>
  </si>
  <si>
    <t>43</t>
  </si>
  <si>
    <t>998732102</t>
  </si>
  <si>
    <t>Přesun hmot tonážní pro strojovny v objektech v do 12 m</t>
  </si>
  <si>
    <t>401662896</t>
  </si>
  <si>
    <t>Přesun hmot pro strojovny stanovený z hmotnosti přesunovaného materiálu vodorovná dopravní vzdálenost do 50 m v objektech výšky přes 6 do 12 m</t>
  </si>
  <si>
    <t>733</t>
  </si>
  <si>
    <t>Ústřední vytápění - rozvodné potrubí</t>
  </si>
  <si>
    <t>46</t>
  </si>
  <si>
    <t>733111115</t>
  </si>
  <si>
    <t>Potrubí ocelové závitové bezešvé běžné v kotelnách nebo strojovnách DN 25</t>
  </si>
  <si>
    <t>-1813592343</t>
  </si>
  <si>
    <t>Potrubí z trubek ocelových závitových bezešvých běžných nízkotlakých v kotelnách a strojovnách DN 25</t>
  </si>
  <si>
    <t>47</t>
  </si>
  <si>
    <t>733111116</t>
  </si>
  <si>
    <t>Potrubí ocelové závitové bezešvé běžné v kotelnách nebo strojovnách DN 32</t>
  </si>
  <si>
    <t>497172582</t>
  </si>
  <si>
    <t>Potrubí z trubek ocelových závitových bezešvých běžných nízkotlakých v kotelnách a strojovnách DN 32</t>
  </si>
  <si>
    <t>161</t>
  </si>
  <si>
    <t>733111118</t>
  </si>
  <si>
    <t>Potrubí ocelové závitové bezešvé běžné v kotelnách nebo strojovnách DN 50</t>
  </si>
  <si>
    <t>-798452924</t>
  </si>
  <si>
    <t xml:space="preserve">Potrubí z trubek ocelových závitových  bezešvých běžných nízkotlakých v kotelnách a strojovnách DN 50</t>
  </si>
  <si>
    <t>162</t>
  </si>
  <si>
    <t>733121214_5</t>
  </si>
  <si>
    <t>Potrubí ocelové hladké bezešvé ve strojovnách D 76,1x3,2mm, DN65, P235TR2</t>
  </si>
  <si>
    <t>-1810756588</t>
  </si>
  <si>
    <t>Potrubí z trubek ocelových hladkých bezešvých tvářených za tepla v kotelnách a strojovnách Ø 76,1x3,2mm DN65 P235TR2</t>
  </si>
  <si>
    <t>49</t>
  </si>
  <si>
    <t>733190107</t>
  </si>
  <si>
    <t>Zkouška těsnosti potrubí ocelové závitové do DN 40</t>
  </si>
  <si>
    <t>892405718</t>
  </si>
  <si>
    <t>Zkoušky těsnosti potrubí, manžety prostupové z trubek ocelových zkoušky těsnosti potrubí (za provozu) z trubek ocelových závitových DN do 40</t>
  </si>
  <si>
    <t>167</t>
  </si>
  <si>
    <t>733190108</t>
  </si>
  <si>
    <t>Zkouška těsnosti potrubí ocelové závitové do DN 50</t>
  </si>
  <si>
    <t>-1289392621</t>
  </si>
  <si>
    <t xml:space="preserve">Zkoušky těsnosti potrubí, manžety prostupové z trubek ocelových  zkoušky těsnosti potrubí (za provozu) z trubek ocelových závitových DN 40 do 50</t>
  </si>
  <si>
    <t>168</t>
  </si>
  <si>
    <t>733190225</t>
  </si>
  <si>
    <t>Zkouška těsnosti potrubí ocelové hladké přes D 60,3x2,9 do D 89x5,0</t>
  </si>
  <si>
    <t>-1941191465</t>
  </si>
  <si>
    <t xml:space="preserve">Zkoušky těsnosti potrubí, manžety prostupové z trubek ocelových  zkoušky těsnosti potrubí (za provozu) z trubek ocelových hladkých Ø přes 60,3/2,9 do 89/5,0</t>
  </si>
  <si>
    <t>50</t>
  </si>
  <si>
    <t>73399001R</t>
  </si>
  <si>
    <t>Proplach potrubních rozvodů, včetně vyčištění všech filtrů</t>
  </si>
  <si>
    <t>-282767015</t>
  </si>
  <si>
    <t>51</t>
  </si>
  <si>
    <t>998733102</t>
  </si>
  <si>
    <t>Přesun hmot tonážní pro rozvody potrubí v objektech v do 12 m</t>
  </si>
  <si>
    <t>507811319</t>
  </si>
  <si>
    <t>Přesun hmot pro rozvody potrubí stanovený z hmotnosti přesunovaného materiálu vodorovná dopravní vzdálenost do 50 m v objektech výšky přes 6 do 12 m</t>
  </si>
  <si>
    <t>133</t>
  </si>
  <si>
    <t>HZS3112</t>
  </si>
  <si>
    <t>Demontáže - Hodinové zúčtovací sazby montáží technologických zařízení při externích montážích montér potrubí odborný</t>
  </si>
  <si>
    <t>hod</t>
  </si>
  <si>
    <t>262144</t>
  </si>
  <si>
    <t>-115984315</t>
  </si>
  <si>
    <t>Hodinové zúčtovací sazby montáží technologických zařízení při externích montážích montér potrubí odborný</t>
  </si>
  <si>
    <t>734</t>
  </si>
  <si>
    <t>Ústřední vytápění - armatury</t>
  </si>
  <si>
    <t>165</t>
  </si>
  <si>
    <t>734163427</t>
  </si>
  <si>
    <t>Filtr DN 65 PN 16 do 300°C z uhlíkové oceli s vypouštěcí zátkou</t>
  </si>
  <si>
    <t>1715304379</t>
  </si>
  <si>
    <t>Filtry z uhlíkové oceli s čístícím víkem nebo vypouštěcí zátkou PN 16 do 300°C DN 65</t>
  </si>
  <si>
    <t>159</t>
  </si>
  <si>
    <t>734173216</t>
  </si>
  <si>
    <t>Spoj přírubový PN 6/I do 200°C DN 65</t>
  </si>
  <si>
    <t>927118136</t>
  </si>
  <si>
    <t xml:space="preserve">Mezikusy, přírubové spoje  přírubové spoje PN 6/I, 200°C DN 65</t>
  </si>
  <si>
    <t>166</t>
  </si>
  <si>
    <t>734192316</t>
  </si>
  <si>
    <t>Klapka přírubová zpětná DN 65 PN 16 do 100°C samočinná</t>
  </si>
  <si>
    <t>-1635059358</t>
  </si>
  <si>
    <t>Ostatní přírubové armatury klapky zpětné samočinné PN 16 do 100°C DN 65</t>
  </si>
  <si>
    <t>160</t>
  </si>
  <si>
    <t>734193115</t>
  </si>
  <si>
    <t>Klapka mezipřírubová uzavírací DN 65 PN 16 do 120°C disk tvárná litina</t>
  </si>
  <si>
    <t>-1514671386</t>
  </si>
  <si>
    <t>Ostatní přírubové armatury klapky mezipřírubové uzavírací PN 16 do 120°C disk tvárná litina DN 65</t>
  </si>
  <si>
    <t>194</t>
  </si>
  <si>
    <t>734211120</t>
  </si>
  <si>
    <t>Ventil závitový odvzdušňovací G 1/2 PN 14 do 120°C automatický</t>
  </si>
  <si>
    <t>559716830</t>
  </si>
  <si>
    <t>Ventily odvzdušňovací závitové automatické PN 14 do 120°C G 1/2</t>
  </si>
  <si>
    <t>52</t>
  </si>
  <si>
    <t>734242415</t>
  </si>
  <si>
    <t>Ventil závitový zpětný přímý G 5/4 PN 16 do 110°C</t>
  </si>
  <si>
    <t>-1490173529</t>
  </si>
  <si>
    <t>Ventily zpětné závitové PN 16 do 110°C přímé G 5/4</t>
  </si>
  <si>
    <t>153</t>
  </si>
  <si>
    <t>734291264</t>
  </si>
  <si>
    <t>Filtr závitový přímý G 1 PN 30 do 110°C s vnitřními závity</t>
  </si>
  <si>
    <t>-1315925547</t>
  </si>
  <si>
    <t>Ostatní armatury filtry závitové PN 30 do 110°C přímé s vnitřními závity G 1</t>
  </si>
  <si>
    <t>154</t>
  </si>
  <si>
    <t>734291267</t>
  </si>
  <si>
    <t>Filtr závitový přímý G 2 PN 30 do 110°C s vnitřními závity</t>
  </si>
  <si>
    <t>332999063</t>
  </si>
  <si>
    <t>Ostatní armatury filtry závitové PN 30 do 110°C přímé s vnitřními závity G 2</t>
  </si>
  <si>
    <t>158</t>
  </si>
  <si>
    <t>734292723</t>
  </si>
  <si>
    <t>Kohout kulový přímý G 1/2 PN 42 do 185°C vnitřní závit s vypouštěním</t>
  </si>
  <si>
    <t>172337992</t>
  </si>
  <si>
    <t>Ostatní armatury kulové kohouty PN 42 do 185°C přímé vnitřní závit s vypouštěním G 1/2</t>
  </si>
  <si>
    <t>92</t>
  </si>
  <si>
    <t>734292763</t>
  </si>
  <si>
    <t>Kohout kulový přímý G 1/2 PN 42 do 185°C vnější a vnitřní závit</t>
  </si>
  <si>
    <t>1949983980</t>
  </si>
  <si>
    <t>Ostatní armatury kulové kohouty PN 42 do 185°C přímé vnější a vnitřní závit G 1/2</t>
  </si>
  <si>
    <t>157</t>
  </si>
  <si>
    <t>734292764</t>
  </si>
  <si>
    <t>Kohout kulový přímý G 3/4 PN 42 do 185°C vnější a vnitřní závit</t>
  </si>
  <si>
    <t>-1962849734</t>
  </si>
  <si>
    <t>Ostatní armatury kulové kohouty PN 42 do 185°C přímé vnější a vnitřní závit G 3/4</t>
  </si>
  <si>
    <t>156</t>
  </si>
  <si>
    <t>734292765</t>
  </si>
  <si>
    <t>Kohout kulový přímý G 1 PN 42 do 185°C vnější a vnitřní závit</t>
  </si>
  <si>
    <t>982877166</t>
  </si>
  <si>
    <t>Ostatní armatury kulové kohouty PN 42 do 185°C přímé vnější a vnitřní závit G 1</t>
  </si>
  <si>
    <t>155</t>
  </si>
  <si>
    <t>734292768</t>
  </si>
  <si>
    <t>Kohout kulový přímý G 2 PN 42 do 185°C vnější a vnitřní závit</t>
  </si>
  <si>
    <t>-1112621766</t>
  </si>
  <si>
    <t>Ostatní armatury kulové kohouty PN 42 do 185°C přímé vnější a vnitřní závit G 2</t>
  </si>
  <si>
    <t>58</t>
  </si>
  <si>
    <t>73441211R</t>
  </si>
  <si>
    <t>Měřič tepla kompaktní Qn 10 DN50</t>
  </si>
  <si>
    <t>-1608215977</t>
  </si>
  <si>
    <t>Měřič tepla DN 50, PN16, závitový (R2") pro topnou vodu, teplotní rozsah 5-120°C, měřící rozsah 0,1-20 m3/h, Qp=10m3/h, komunikace s impulsními vstupy, M-Bus, 230VAC</t>
  </si>
  <si>
    <t>59</t>
  </si>
  <si>
    <t>73499001R</t>
  </si>
  <si>
    <t>Manometr ukazovací:typ 03312-AZ, ∅100 mm, rozsah 0-0,6 MPa, spodní připojení, 1,6% třída přesnosti, připojení M20x1,5</t>
  </si>
  <si>
    <t>1422281350</t>
  </si>
  <si>
    <t>Poznámka k položce:_x000d_
Poznámka k položce: Manometr ukazovací: - typ 03312-AZ, ∅100 mm, rozsah 0-0,6 MPa, spodní připojení, 1,6% třída přesnosti, připojení M20x1,5 Kohout dvoucestný tlakoměrový uzavírací: M20x1,5, PN16</t>
  </si>
  <si>
    <t>60</t>
  </si>
  <si>
    <t>73499002R</t>
  </si>
  <si>
    <t>Bimetalový teploměr: axiální, ∅60mm, 0-120°C, příložný</t>
  </si>
  <si>
    <t>48876585</t>
  </si>
  <si>
    <t>Poznámka k položce:_x000d_
Poznámka k položce: Bimetalový teploměr: - axiální, ∅60mm, 0-120°C, příložný Jímka: - M20x1,5, PN40, TS=160°C délka 100 mm Návarek: - M20x1,5, PN40, délka 60 mm, P265GH</t>
  </si>
  <si>
    <t>62</t>
  </si>
  <si>
    <t>73499004R</t>
  </si>
  <si>
    <t>Třícestný regulační kohout 2" (směšovací funkce) s elektropohonem</t>
  </si>
  <si>
    <t>-514843614</t>
  </si>
  <si>
    <t>Třícestný regulační kohout (směšovací funkce) s elektropohonem - ventil 2", PN16, Ts=110°C, kvs=24m3/h, lineární charakteristika - pohon: spojité řízení, 10Nm, napájení 230V AC/DC, řídící signál 0-10V DC</t>
  </si>
  <si>
    <t>63</t>
  </si>
  <si>
    <t>998734102</t>
  </si>
  <si>
    <t>Přesun hmot tonážní pro armatury v objektech v do 12 m</t>
  </si>
  <si>
    <t>-1477256850</t>
  </si>
  <si>
    <t>Přesun hmot pro armatury stanovený z hmotnosti přesunovaného materiálu vodorovná dopravní vzdálenost do 50 m v objektech výšky přes 6 do 12 m</t>
  </si>
  <si>
    <t>751</t>
  </si>
  <si>
    <t>Vzduchotechnika</t>
  </si>
  <si>
    <t>236</t>
  </si>
  <si>
    <t>751398011</t>
  </si>
  <si>
    <t>Mtž větrací mřížky na kruhové potrubí D do 100 mm</t>
  </si>
  <si>
    <t>-991726240</t>
  </si>
  <si>
    <t xml:space="preserve">Montáž ostatních zařízení  větrací mřížky na kruhové potrubí, průměru do 100 mm</t>
  </si>
  <si>
    <t>237</t>
  </si>
  <si>
    <t>59882295</t>
  </si>
  <si>
    <t>mřížka větrací</t>
  </si>
  <si>
    <t>-829039280</t>
  </si>
  <si>
    <t>767</t>
  </si>
  <si>
    <t>Konstrukce zámečnické</t>
  </si>
  <si>
    <t>223</t>
  </si>
  <si>
    <t>767581801</t>
  </si>
  <si>
    <t>Demontáž podhledu kazet</t>
  </si>
  <si>
    <t>1390922752</t>
  </si>
  <si>
    <t xml:space="preserve">Demontáž podhledů  kazet</t>
  </si>
  <si>
    <t>224</t>
  </si>
  <si>
    <t>767584151</t>
  </si>
  <si>
    <t>Montáž podhledů kazetových 600x600 mm plochy do 10 m2</t>
  </si>
  <si>
    <t>1392599691</t>
  </si>
  <si>
    <t xml:space="preserve">Montáž kovových podhledů  kazetových, z kazet vel. 600 x 600 mm, plochy do 10 m2</t>
  </si>
  <si>
    <t>225</t>
  </si>
  <si>
    <t>59030570</t>
  </si>
  <si>
    <t>podhled kazetový bez děrování viditelný rastr tl 10mm 600x600mm</t>
  </si>
  <si>
    <t>843165709</t>
  </si>
  <si>
    <t>233</t>
  </si>
  <si>
    <t>767646401</t>
  </si>
  <si>
    <t>Montáž revizních dvířek jednokřídlových s rámem výšky do 1000 mm</t>
  </si>
  <si>
    <t>685941</t>
  </si>
  <si>
    <t xml:space="preserve">Montáž dveří ocelových  revizních dvířek s rámem jednokřídlových, výšky do 1000 mm</t>
  </si>
  <si>
    <t>234</t>
  </si>
  <si>
    <t>56245707</t>
  </si>
  <si>
    <t>dvířka revizní 400x600 bílá se zámkem</t>
  </si>
  <si>
    <t>819966234</t>
  </si>
  <si>
    <t>220</t>
  </si>
  <si>
    <t>767646510</t>
  </si>
  <si>
    <t>Montáž dveří protipožárního uzávěru jednokřídlového</t>
  </si>
  <si>
    <t>1328781631</t>
  </si>
  <si>
    <t xml:space="preserve">Montáž dveří ocelových  protipožárních uzávěrů jednokřídlových</t>
  </si>
  <si>
    <t>221</t>
  </si>
  <si>
    <t>55341168</t>
  </si>
  <si>
    <t>dveře jednokřídlé ocelové protipožární EW 15, 30, 45 D1 rohová zárubeň 800x1970mm</t>
  </si>
  <si>
    <t>-562325537</t>
  </si>
  <si>
    <t>65</t>
  </si>
  <si>
    <t>767995112</t>
  </si>
  <si>
    <t>Montáž atypických zámečnických konstrukcí hmotnosti do 10 kg</t>
  </si>
  <si>
    <t>kg</t>
  </si>
  <si>
    <t>1922306056</t>
  </si>
  <si>
    <t>Montáž ostatních atypických zámečnických konstrukcí hmotnosti přes 5 do 10 kg</t>
  </si>
  <si>
    <t>66</t>
  </si>
  <si>
    <t>767spec-001</t>
  </si>
  <si>
    <t>dodávka pomocných oc. kcí vč. kotvícího materiálu</t>
  </si>
  <si>
    <t>1587626082</t>
  </si>
  <si>
    <t>67</t>
  </si>
  <si>
    <t>998767101</t>
  </si>
  <si>
    <t>Přesun hmot tonážní pro zámečnické konstrukce v objektech v do 6 m</t>
  </si>
  <si>
    <t>935509640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</si>
  <si>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</si>
  <si>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</si>
  <si>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</si>
  <si>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68</t>
  </si>
  <si>
    <t>783314203</t>
  </si>
  <si>
    <t>Základní antikorozní jednonásobný syntetický samozákladující nátěr zámečnických konstrukcí</t>
  </si>
  <si>
    <t>920540341</t>
  </si>
  <si>
    <t>Základní antikorozní nátěr zámečnických konstrukcí jednonásobný syntetický samozákladující</t>
  </si>
  <si>
    <t>69</t>
  </si>
  <si>
    <t>783315101</t>
  </si>
  <si>
    <t>Mezinátěr jednonásobný syntetický standardní zámečnických konstrukcí</t>
  </si>
  <si>
    <t>-1765372554</t>
  </si>
  <si>
    <t>Mezinátěr zámečnických konstrukcí jednonásobný syntetický standardní</t>
  </si>
  <si>
    <t>70</t>
  </si>
  <si>
    <t>783317101</t>
  </si>
  <si>
    <t>Krycí jednonásobný syntetický standardní nátěr zámečnických konstrukcí</t>
  </si>
  <si>
    <t>-1188638880</t>
  </si>
  <si>
    <t>Krycí nátěr (email) zámečnických konstrukcí jednonásobný syntetický standardní</t>
  </si>
  <si>
    <t>190</t>
  </si>
  <si>
    <t>783614551</t>
  </si>
  <si>
    <t>Základní jednonásobný syntetický nátěr potrubí DN do 50 mm</t>
  </si>
  <si>
    <t>2087612507</t>
  </si>
  <si>
    <t>191</t>
  </si>
  <si>
    <t>783614561</t>
  </si>
  <si>
    <t>Základní jednonásobný syntetický nátěr potrubí přes DN 50 do DN 100 mm</t>
  </si>
  <si>
    <t>87125969</t>
  </si>
  <si>
    <t>Základní nátěr armatur a kovových potrubí jednonásobný potrubí přes DN 50 do DN 100 mm syntetický</t>
  </si>
  <si>
    <t>192</t>
  </si>
  <si>
    <t>783617611</t>
  </si>
  <si>
    <t>Krycí dvojnásobný syntetický nátěr potrubí DN do 50 mm</t>
  </si>
  <si>
    <t>-208691626</t>
  </si>
  <si>
    <t>Krycí nátěr (email) armatur a kovových potrubí potrubí do DN 50 mm dvojnásobný syntetický standardní</t>
  </si>
  <si>
    <t>193</t>
  </si>
  <si>
    <t>783617631</t>
  </si>
  <si>
    <t>Krycí dvojnásobný syntetický nátěr potrubí DN do 100 mm</t>
  </si>
  <si>
    <t>-581228287</t>
  </si>
  <si>
    <t>Krycí dvojnásobný syntetický samozákladující nátěr potrubí DN do 100 mm</t>
  </si>
  <si>
    <t>OST</t>
  </si>
  <si>
    <t>Ostatní</t>
  </si>
  <si>
    <t>196</t>
  </si>
  <si>
    <t>1003</t>
  </si>
  <si>
    <t>230643838</t>
  </si>
  <si>
    <t>197</t>
  </si>
  <si>
    <t>1004</t>
  </si>
  <si>
    <t>Vypouštění systému,vč.pitné vody</t>
  </si>
  <si>
    <t>-1254918031</t>
  </si>
  <si>
    <t>198</t>
  </si>
  <si>
    <t>1005</t>
  </si>
  <si>
    <t>Napouštění systému, včetně odvzdušnění vč.pitné vody</t>
  </si>
  <si>
    <t>734158877</t>
  </si>
  <si>
    <t>199</t>
  </si>
  <si>
    <t>1007.1.1</t>
  </si>
  <si>
    <t>Návrh provozního řádu</t>
  </si>
  <si>
    <t>-901206143</t>
  </si>
  <si>
    <t>200</t>
  </si>
  <si>
    <t>1007.2</t>
  </si>
  <si>
    <t>Zaregulování</t>
  </si>
  <si>
    <t>-1722510330</t>
  </si>
  <si>
    <t>201</t>
  </si>
  <si>
    <t>1017</t>
  </si>
  <si>
    <t>Provozní zkouška (dilatační + topná) dle ČSN 06 0310</t>
  </si>
  <si>
    <t>1554441104</t>
  </si>
  <si>
    <t>202</t>
  </si>
  <si>
    <t>1018</t>
  </si>
  <si>
    <t>Funkční zkoušky</t>
  </si>
  <si>
    <t>-2113492476</t>
  </si>
  <si>
    <t>203</t>
  </si>
  <si>
    <t>1019</t>
  </si>
  <si>
    <t>Zkušební provoz</t>
  </si>
  <si>
    <t>946046802</t>
  </si>
  <si>
    <t>204</t>
  </si>
  <si>
    <t>1023</t>
  </si>
  <si>
    <t>vizuální kontrola svárů (dle ČSN EN ISO 17 637 a ČSN EN 13018) v rozsahu dle ČSN EN 13480 - rozsah 100%</t>
  </si>
  <si>
    <t>1153411248</t>
  </si>
  <si>
    <t>Vizuální kontrola svarů dle ČSN EN ISO 17637 a ČSN EN 13018 (100%)</t>
  </si>
  <si>
    <t>205</t>
  </si>
  <si>
    <t>1028.1</t>
  </si>
  <si>
    <t>Zaškolení obsluhy</t>
  </si>
  <si>
    <t>1665667190</t>
  </si>
  <si>
    <t>206</t>
  </si>
  <si>
    <t>1029</t>
  </si>
  <si>
    <t>Fotodokumentace</t>
  </si>
  <si>
    <t>1258283769</t>
  </si>
  <si>
    <t>207</t>
  </si>
  <si>
    <t>1030</t>
  </si>
  <si>
    <t>Dokumentace skutečného provedení</t>
  </si>
  <si>
    <t>1038656103</t>
  </si>
  <si>
    <t>208</t>
  </si>
  <si>
    <t>1031</t>
  </si>
  <si>
    <t>Požární hlídka - po ukončení sváření po pracovní době</t>
  </si>
  <si>
    <t>-473828349</t>
  </si>
  <si>
    <t>209</t>
  </si>
  <si>
    <t>1032</t>
  </si>
  <si>
    <t>Dodavatelská dokumentace pro předání stavby</t>
  </si>
  <si>
    <t>6288545</t>
  </si>
  <si>
    <t>U</t>
  </si>
  <si>
    <t>Upozornění</t>
  </si>
  <si>
    <t>210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</si>
  <si>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</t>
  </si>
  <si>
    <t>-691644805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</si>
  <si>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  se souhlasem zadavatele veškeré potřebné informace, nutné pro zodpovědné stanovení nabídkové ceny.</t>
  </si>
  <si>
    <t>211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</si>
  <si>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</t>
  </si>
  <si>
    <t>939650337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</si>
  <si>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</t>
  </si>
  <si>
    <t>212</t>
  </si>
  <si>
    <t>Součástí nabídkové ceny je rovněž tzv. dodavatelská příprava stavby a dodavatelská dokumentace, kterou je nutno předložit technickému dozoru investora, případně zástupci projektanta.</t>
  </si>
  <si>
    <t>-6606252</t>
  </si>
  <si>
    <t>213</t>
  </si>
  <si>
    <t>Bude-li dodavatel poskytovat projektovou dokumentaci k ocenění svým subdodavatelům, je nutno jej seznámit se všemi skutečnostmi a podmínkami, určenými pro stanovení celkových nákladů i jednotkové ceny.</t>
  </si>
  <si>
    <t>569890817</t>
  </si>
  <si>
    <t>214</t>
  </si>
  <si>
    <t>5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</si>
  <si>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</t>
  </si>
  <si>
    <t>-1632055676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</si>
  <si>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povinen ji doplnit  do nabídky a ocenit ji.</t>
  </si>
  <si>
    <t>215</t>
  </si>
  <si>
    <t>Výkazy výměr jsou bez technologických přídavků a prořezů</t>
  </si>
  <si>
    <t>1271840893</t>
  </si>
  <si>
    <t>784</t>
  </si>
  <si>
    <t>Dokončovací práce - malby a tapety</t>
  </si>
  <si>
    <t>219</t>
  </si>
  <si>
    <t>784221111</t>
  </si>
  <si>
    <t>Dvojnásobné bílé malby ze směsí za sucha středně otěruvzdorných v místnostech do 3,80 m</t>
  </si>
  <si>
    <t>1453638419</t>
  </si>
  <si>
    <t>Malby z malířských směsí otěruvzdorných za sucha dvojnásobné, bílé za sucha otěruvzdorné středně v místnostech výšky do 3,80 m</t>
  </si>
  <si>
    <t xml:space="preserve">21-21-7P12 - Plynová odběrná zařízení </t>
  </si>
  <si>
    <t xml:space="preserve">    723 - Zdravotechnika - vnitřní plynovod</t>
  </si>
  <si>
    <t>OST - Ostatní</t>
  </si>
  <si>
    <t xml:space="preserve">    U - Upozornění</t>
  </si>
  <si>
    <t>723</t>
  </si>
  <si>
    <t>Zdravotechnika - vnitřní plynovod</t>
  </si>
  <si>
    <t>723190901</t>
  </si>
  <si>
    <t>Uzavření,otevření plynovodního potrubí při opravě</t>
  </si>
  <si>
    <t>-839490572</t>
  </si>
  <si>
    <t>Opravy plynovodního potrubí uzavření nebo otevření potrubí</t>
  </si>
  <si>
    <t>723190907</t>
  </si>
  <si>
    <t>Odvzdušnění nebo napuštění plynovodního potrubí</t>
  </si>
  <si>
    <t>-556066199</t>
  </si>
  <si>
    <t>Opravy plynovodního potrubí odvzdušnění a napuštění potrubí</t>
  </si>
  <si>
    <t>44</t>
  </si>
  <si>
    <t>723219105</t>
  </si>
  <si>
    <t>Montáž armatur plynovodních přírubových DN 100 ostatní typ</t>
  </si>
  <si>
    <t>-909805608</t>
  </si>
  <si>
    <t>Armatury přírubové montáž armatur přírubových ostatních typů DN 100</t>
  </si>
  <si>
    <t>734191822</t>
  </si>
  <si>
    <t>Odřezání příruby bez rozpojení přírubového spoje do DN 100</t>
  </si>
  <si>
    <t>-18514114</t>
  </si>
  <si>
    <t xml:space="preserve">Demontáž přírub  odříznutí příruby bez rozpojení, přírubového spoje přes 50 do DN 100</t>
  </si>
  <si>
    <t>723231162</t>
  </si>
  <si>
    <t>Kohout kulový přímý G 1/2 PN 42 do 185°C plnoprůtokový vnitřní závit těžká řada</t>
  </si>
  <si>
    <t>2048870151</t>
  </si>
  <si>
    <t>Armatury se dvěma závity kohouty kulové PN 42 do 185°C plnoprůtokové vnitřní závit těžká řada G 1/2</t>
  </si>
  <si>
    <t>72399002R</t>
  </si>
  <si>
    <t>Čištění a odplynění potrubí profukem</t>
  </si>
  <si>
    <t>kpl</t>
  </si>
  <si>
    <t>-601452169</t>
  </si>
  <si>
    <t>10</t>
  </si>
  <si>
    <t>998723102</t>
  </si>
  <si>
    <t>Přesun hmot tonážní pro vnitřní plynovod v objektech v do 12 m</t>
  </si>
  <si>
    <t>177477170</t>
  </si>
  <si>
    <t>Přesun hmot pro vnitřní plynovod stanovený z hmotnosti přesunovaného materiálu vodorovná dopravní vzdálenost do 50 m v objektech výšky přes 6 do 12 m</t>
  </si>
  <si>
    <t>11</t>
  </si>
  <si>
    <t>-998538584</t>
  </si>
  <si>
    <t>12</t>
  </si>
  <si>
    <t>-1009782767</t>
  </si>
  <si>
    <t>13</t>
  </si>
  <si>
    <t>733111113</t>
  </si>
  <si>
    <t>Potrubí ocelové závitové bezešvé běžné v kotelnách nebo strojovnách DN 15</t>
  </si>
  <si>
    <t>-1508082257</t>
  </si>
  <si>
    <t>Potrubí z trubek ocelových závitových bezešvých běžných nízkotlakých v kotelnách a strojovnách DN 15</t>
  </si>
  <si>
    <t>48</t>
  </si>
  <si>
    <t>733111114</t>
  </si>
  <si>
    <t>Potrubí ocelové závitové bezešvé běžné v kotelnách nebo strojovnách DN 20</t>
  </si>
  <si>
    <t>54726961</t>
  </si>
  <si>
    <t xml:space="preserve">Potrubí z trubek ocelových závitových  bezešvých běžných nízkotlakých v kotelnách a strojovnách DN 20</t>
  </si>
  <si>
    <t>511792063</t>
  </si>
  <si>
    <t xml:space="preserve">Potrubí z trubek ocelových závitových  bezešvých běžných nízkotlakých v kotelnách a strojovnách DN 25</t>
  </si>
  <si>
    <t>-356667174</t>
  </si>
  <si>
    <t>Potrubí z trubek ocelových závitových bezešvých běžných nízkotlakých v kotelnách a strojovnách DN 50</t>
  </si>
  <si>
    <t>733121228_R</t>
  </si>
  <si>
    <t>Potrubí ocelové hladké bezešvé v kotelnách nebo strojovnách DN100</t>
  </si>
  <si>
    <t>-2126133389</t>
  </si>
  <si>
    <t>Potrubí ocelové hladké bezešvé v kotelnách nebo strojovnách DN100, parametry viz Potrubní třída</t>
  </si>
  <si>
    <t>405000068</t>
  </si>
  <si>
    <t>17</t>
  </si>
  <si>
    <t>-186633004</t>
  </si>
  <si>
    <t>Zkoušky těsnosti potrubí, manžety prostupové z trubek ocelových zkoušky těsnosti potrubí (za provozu) z trubek ocelových závitových DN 40 do 50</t>
  </si>
  <si>
    <t>733190232</t>
  </si>
  <si>
    <t>Zkouška těsnosti potrubí ocelové hladké přes D 89x5,0 do D 133x5,0</t>
  </si>
  <si>
    <t>899604182</t>
  </si>
  <si>
    <t xml:space="preserve">Zkoušky těsnosti potrubí, manžety prostupové z trubek ocelových  zkoušky těsnosti potrubí (za provozu) z trubek ocelových hladkých Ø přes 89/5,0 do 133/5,0</t>
  </si>
  <si>
    <t>18</t>
  </si>
  <si>
    <t>1697662938</t>
  </si>
  <si>
    <t>-1003821592</t>
  </si>
  <si>
    <t>20</t>
  </si>
  <si>
    <t>283664760</t>
  </si>
  <si>
    <t>-1611405261</t>
  </si>
  <si>
    <t>-179116742</t>
  </si>
  <si>
    <t>1751139061</t>
  </si>
  <si>
    <t>1813289951</t>
  </si>
  <si>
    <t>-1416382516</t>
  </si>
  <si>
    <t>53</t>
  </si>
  <si>
    <t>-213110012</t>
  </si>
  <si>
    <t>1575229861</t>
  </si>
  <si>
    <t>54</t>
  </si>
  <si>
    <t>1870444926</t>
  </si>
  <si>
    <t>-232408294</t>
  </si>
  <si>
    <t>39</t>
  </si>
  <si>
    <t>043114000</t>
  </si>
  <si>
    <t>Zkoušky tlakové</t>
  </si>
  <si>
    <t>575913227</t>
  </si>
  <si>
    <t>642436661</t>
  </si>
  <si>
    <t>-1892208579</t>
  </si>
  <si>
    <t>64</t>
  </si>
  <si>
    <t>69444048</t>
  </si>
  <si>
    <t>-767198662</t>
  </si>
  <si>
    <t>-1646894380</t>
  </si>
  <si>
    <t>-310874233</t>
  </si>
  <si>
    <t>1498627887</t>
  </si>
  <si>
    <t>78</t>
  </si>
  <si>
    <t>1033</t>
  </si>
  <si>
    <t>Uzemnění plynovodu</t>
  </si>
  <si>
    <t>120245129</t>
  </si>
  <si>
    <t>36</t>
  </si>
  <si>
    <t>VRN-11</t>
  </si>
  <si>
    <t>Ekologická likvidace odpadů (tepelná izolace, barvy,...)</t>
  </si>
  <si>
    <t>75257454</t>
  </si>
  <si>
    <t>77</t>
  </si>
  <si>
    <t>065002000</t>
  </si>
  <si>
    <t>Mimostaveništní doprava materiálů</t>
  </si>
  <si>
    <t>18886669</t>
  </si>
  <si>
    <t>76</t>
  </si>
  <si>
    <t>044002000</t>
  </si>
  <si>
    <t>Revize</t>
  </si>
  <si>
    <t>-992129972</t>
  </si>
  <si>
    <t>Poznámka k položce:_x000d_
Poznámka k položce: - výchozí revize plynovodu</t>
  </si>
  <si>
    <t>902495029</t>
  </si>
  <si>
    <t>1695129307</t>
  </si>
  <si>
    <t>71</t>
  </si>
  <si>
    <t>-463937886</t>
  </si>
  <si>
    <t>72</t>
  </si>
  <si>
    <t>975875452</t>
  </si>
  <si>
    <t>73</t>
  </si>
  <si>
    <t>-1767058359</t>
  </si>
  <si>
    <t>74</t>
  </si>
  <si>
    <t>-309207566</t>
  </si>
  <si>
    <t xml:space="preserve">21-21-7P13 - Elektroinstalace a MaR </t>
  </si>
  <si>
    <t>1 - ŘÍDICÍ STANICE</t>
  </si>
  <si>
    <t xml:space="preserve">    1.1 - Rozvaděč DMR1 (AI 13; DI 27; AO 6; DO 9)</t>
  </si>
  <si>
    <t>2 - ROZVADĚČE</t>
  </si>
  <si>
    <t>3 - KABELY</t>
  </si>
  <si>
    <t>4 - MONTÁŽNÍ MATERIÁL, ZAŘÍZENÍ</t>
  </si>
  <si>
    <t>5 - POLNÍ INSTRUMENTACE</t>
  </si>
  <si>
    <t>6 - SOFTWARE</t>
  </si>
  <si>
    <t>7 - OSTATNÍ</t>
  </si>
  <si>
    <t>ŘÍDICÍ STANICE</t>
  </si>
  <si>
    <t>1.1</t>
  </si>
  <si>
    <t>Rozvaděč DMR1 (AI 13; DI 27; AO 6; DO 9)</t>
  </si>
  <si>
    <t>1.1.1</t>
  </si>
  <si>
    <t>kompaktní podstanice PX, 36x I/O, BACnet/IP, Island bus</t>
  </si>
  <si>
    <t>-1654277816</t>
  </si>
  <si>
    <t>Poznámka k položce:_x000d_
např.: PXC36.1-E.D</t>
  </si>
  <si>
    <t>1.1.2</t>
  </si>
  <si>
    <t>napájecí modul 1.2 A</t>
  </si>
  <si>
    <t>192682595</t>
  </si>
  <si>
    <t>Poznámka k položce:_x000d_
např.: TXS1.12F10</t>
  </si>
  <si>
    <t>1.1.3</t>
  </si>
  <si>
    <t>modul digitálních vstupů, 16x DI</t>
  </si>
  <si>
    <t>-551258612</t>
  </si>
  <si>
    <t>Poznámka k položce:_x000d_
např.: TXM1.16D</t>
  </si>
  <si>
    <t>1.1.4</t>
  </si>
  <si>
    <t>modul digitálních vstupů, 8x DI</t>
  </si>
  <si>
    <t>1364077200</t>
  </si>
  <si>
    <t>Poznámka k položce:_x000d_
např.: TXM1.8D</t>
  </si>
  <si>
    <t>1.1.5</t>
  </si>
  <si>
    <t>dotykový panel 7", vestavěný BACnet/IP klient a webový server</t>
  </si>
  <si>
    <t>1721822629</t>
  </si>
  <si>
    <t>Poznámka k položce:_x000d_
např: PXM30.E</t>
  </si>
  <si>
    <t>1.1.6</t>
  </si>
  <si>
    <t>kabel 3m pro panel PXM20</t>
  </si>
  <si>
    <t>1449300075</t>
  </si>
  <si>
    <t>Poznámka k položce:_x000d_
např.: PXA-C1</t>
  </si>
  <si>
    <t>7</t>
  </si>
  <si>
    <t>1.1.7</t>
  </si>
  <si>
    <t>modul TX OPEN pro systémové integrace (40 dat. bodů)</t>
  </si>
  <si>
    <t>-1579204715</t>
  </si>
  <si>
    <t>Poznámka k položce:_x000d_
např.: TXI2-S.OPEN</t>
  </si>
  <si>
    <t>ROZVADĚČE</t>
  </si>
  <si>
    <t>2.1.1</t>
  </si>
  <si>
    <t>Montáž rozvaděče DMR1</t>
  </si>
  <si>
    <t>kpt</t>
  </si>
  <si>
    <t>-702664992</t>
  </si>
  <si>
    <t>2.1.2</t>
  </si>
  <si>
    <t>rozvaděč DMR1</t>
  </si>
  <si>
    <t>-1658263812</t>
  </si>
  <si>
    <t>Poznámka k položce:_x000d_
Rozvaděč bude tvořen oceloplechovou skříní o rozměrech 2000x800x400 (VxŠxH), IP54/20 s kapsou na dokumentaci. Rozvaděč umístěn na soklu 100mm. Ventilace rozvaděče bude navržena v závislosti na ztrátovém výkonu rozvaděče. Rozvaděč bude vyzbrojen hlavním vypínačem, zdrojem 230VAC/24VDC, transformátorem 230VAC/24VAC, jisticími obvody zdroje, jistícími a ovládacími vývody pro pohony regulačních ventilů, jistícími a ovládacími obvody, přepěťovou ochranou typ 2+3, ovládacími a signalizačními prvky na panelu rozvaděče, svorkovnicemi pro připojení pohonů, polní instrumentace. V rozvaděči bude taktéž připravena zásuvka 230V pro napájení datového koncentrátoru. Dále bude obsahovat řídící systém dle požadované konfigurace vstupů a výstupů, komunikačních rozhraní. Na dveřích rozvaděč bude umístěn ovládací panel. Průchodky budou umístěné nahoře. Rozvaděč bude vybaven dle potřeby napájených zařízení viz. Tabulka strojů a zařízení.</t>
  </si>
  <si>
    <t>2.1.3</t>
  </si>
  <si>
    <t>úprava stávající silové rozvodnice</t>
  </si>
  <si>
    <t>-1852310397</t>
  </si>
  <si>
    <t>Poznámka k položce:_x000d_
Úprava silové rozvodnice, zajištující připojení rozvaděče +DMR1, včetně demontáže jističů pro světelné a zásuvkové okruhy</t>
  </si>
  <si>
    <t>KABELY</t>
  </si>
  <si>
    <t>3.1.1</t>
  </si>
  <si>
    <t>Montáž a ukončení silového kabelu CYKY</t>
  </si>
  <si>
    <t>-1299105677</t>
  </si>
  <si>
    <t>PKB.711018</t>
  </si>
  <si>
    <t>CYKY-J 3x1,5</t>
  </si>
  <si>
    <t>km</t>
  </si>
  <si>
    <t>1340235225</t>
  </si>
  <si>
    <t>3.11.1</t>
  </si>
  <si>
    <t>Montáž a ukončení ovládacího kabelu JYTY</t>
  </si>
  <si>
    <t>948713297</t>
  </si>
  <si>
    <t>2000001246</t>
  </si>
  <si>
    <t>JYTY-O 2x1</t>
  </si>
  <si>
    <t>-423093902</t>
  </si>
  <si>
    <t>3.12.1</t>
  </si>
  <si>
    <t>1506508114</t>
  </si>
  <si>
    <t>2000001248</t>
  </si>
  <si>
    <t>JYTY-O 4x1</t>
  </si>
  <si>
    <t>-1242205818</t>
  </si>
  <si>
    <t>3.13.1</t>
  </si>
  <si>
    <t>666335470</t>
  </si>
  <si>
    <t>2000001249</t>
  </si>
  <si>
    <t>JYTY-O 7x1</t>
  </si>
  <si>
    <t>1210547922</t>
  </si>
  <si>
    <t>25</t>
  </si>
  <si>
    <t>3.14.1</t>
  </si>
  <si>
    <t>Montáž a ukončení sdělovacího kabelu J-Y(st)Y</t>
  </si>
  <si>
    <t>-302830936</t>
  </si>
  <si>
    <t>8500056840</t>
  </si>
  <si>
    <t>sdělovací kabel J-Y(ST)Y 2x2x0,8</t>
  </si>
  <si>
    <t>1926521482</t>
  </si>
  <si>
    <t>3.15.1</t>
  </si>
  <si>
    <t>Montáž a ukončení silového vodiče CYA</t>
  </si>
  <si>
    <t>-1859241278</t>
  </si>
  <si>
    <t>2000000646</t>
  </si>
  <si>
    <t>(H07V-K) CYA 4 zelenožlutá</t>
  </si>
  <si>
    <t>706991316</t>
  </si>
  <si>
    <t>3.16.1</t>
  </si>
  <si>
    <t>766304453</t>
  </si>
  <si>
    <t>30</t>
  </si>
  <si>
    <t>2000000662</t>
  </si>
  <si>
    <t>(H07V-K) CYA 6 zelenožlutá</t>
  </si>
  <si>
    <t>1919674516</t>
  </si>
  <si>
    <t>3.17.1</t>
  </si>
  <si>
    <t>-460611801</t>
  </si>
  <si>
    <t>2000000593</t>
  </si>
  <si>
    <t>(H07V-K) CYA 10 zelenožlutá</t>
  </si>
  <si>
    <t>-76624092</t>
  </si>
  <si>
    <t>3.2.1</t>
  </si>
  <si>
    <t>2012339718</t>
  </si>
  <si>
    <t>PKB.711021</t>
  </si>
  <si>
    <t>CYKY-J 3x2,5</t>
  </si>
  <si>
    <t>801268002</t>
  </si>
  <si>
    <t>3.3.1</t>
  </si>
  <si>
    <t>1268439457</t>
  </si>
  <si>
    <t>PKB.711035</t>
  </si>
  <si>
    <t>CYKY-J 5x4</t>
  </si>
  <si>
    <t>-1956187059</t>
  </si>
  <si>
    <t>3.9.1</t>
  </si>
  <si>
    <t>-522645348</t>
  </si>
  <si>
    <t>PKB.711885</t>
  </si>
  <si>
    <t>CYKY-O 4x1,5</t>
  </si>
  <si>
    <t>1773828204</t>
  </si>
  <si>
    <t>MONTÁŽNÍ MATERIÁL, ZAŘÍZENÍ</t>
  </si>
  <si>
    <t>33</t>
  </si>
  <si>
    <t>4.1.1</t>
  </si>
  <si>
    <t>Montáž kabelového plného žlabu, 250x50mm</t>
  </si>
  <si>
    <t>-653517940</t>
  </si>
  <si>
    <t>34</t>
  </si>
  <si>
    <t>4.1.2</t>
  </si>
  <si>
    <t xml:space="preserve">nosné konstrukce a spojovací díly kabelového žlabu 250x50, včetně dělící přepážky </t>
  </si>
  <si>
    <t>-846705586</t>
  </si>
  <si>
    <t>1221586</t>
  </si>
  <si>
    <t>víko kabelového žlabu 2m Sendzimir V 250 S</t>
  </si>
  <si>
    <t>-1013646014</t>
  </si>
  <si>
    <t>10.663.971</t>
  </si>
  <si>
    <t>žlab MARS NKZIN 50X250X0.70 S pozink,2m</t>
  </si>
  <si>
    <t>-1233836192</t>
  </si>
  <si>
    <t>4.10.1</t>
  </si>
  <si>
    <t>Montáž přisazeného LED svítidla</t>
  </si>
  <si>
    <t>-1862074861</t>
  </si>
  <si>
    <t>4.10.2</t>
  </si>
  <si>
    <t>přisazené LED svítidlo, 1x24W, 2100lm, 4500K, IP40</t>
  </si>
  <si>
    <t>-1696606888</t>
  </si>
  <si>
    <t>4.12.1</t>
  </si>
  <si>
    <t>Montáž vypínače řazení 1</t>
  </si>
  <si>
    <t>-420575581</t>
  </si>
  <si>
    <t>61</t>
  </si>
  <si>
    <t>4.12.2</t>
  </si>
  <si>
    <t>vypínač řazení 1, kompletní 230VAC/10A (strojek, rámeček, kryt)</t>
  </si>
  <si>
    <t>448951183</t>
  </si>
  <si>
    <t>4.16.1</t>
  </si>
  <si>
    <t>Montáž zásuvky jednoduché</t>
  </si>
  <si>
    <t>-1046337568</t>
  </si>
  <si>
    <t>4.16.2</t>
  </si>
  <si>
    <t>zásuvka jednoduchá, kompletní, 230VAC/16A, IP44 (zásuvka, rámeček)</t>
  </si>
  <si>
    <t>-1809538015</t>
  </si>
  <si>
    <t>4.2.1</t>
  </si>
  <si>
    <t>Montáž kabelového plného žlabu, 125x50mm</t>
  </si>
  <si>
    <t>-1121296339</t>
  </si>
  <si>
    <t>38</t>
  </si>
  <si>
    <t>4.2.2</t>
  </si>
  <si>
    <t xml:space="preserve">nosné konstrukce a spojovací díly kabelového žlabu 125x50, včetně dělící přepážky </t>
  </si>
  <si>
    <t>1086443120</t>
  </si>
  <si>
    <t>1216999</t>
  </si>
  <si>
    <t>víko kabelového žlabu 2m Sendzimir V 125 S</t>
  </si>
  <si>
    <t>455081631</t>
  </si>
  <si>
    <t>10.575.809</t>
  </si>
  <si>
    <t>žlab MARS NKZIN 50X125X0.70 S pozink,2m</t>
  </si>
  <si>
    <t>-1741821537</t>
  </si>
  <si>
    <t>4.20.1</t>
  </si>
  <si>
    <t>Montáž hlavní ochranné přípojnice</t>
  </si>
  <si>
    <t>-2103711716</t>
  </si>
  <si>
    <t>4.20.2</t>
  </si>
  <si>
    <t>hlavní ochranná přípojnice; 5 svorek pro kabely o průřezu 2,5÷16mm2, 3 svorky pro kabel 16÷95mm2 nebo drát Rd 8÷10mm, 1 svorka pro pásek FeZn 30x4mm</t>
  </si>
  <si>
    <t>-300122506</t>
  </si>
  <si>
    <t>4.21.1</t>
  </si>
  <si>
    <t>Montáž zemnicího pásu</t>
  </si>
  <si>
    <t>-1925070255</t>
  </si>
  <si>
    <t>1186176</t>
  </si>
  <si>
    <t>zemnicí páska FeZn 30x4</t>
  </si>
  <si>
    <t>-238035042</t>
  </si>
  <si>
    <t>4.22.1</t>
  </si>
  <si>
    <t>Montáž zemnicí tyče</t>
  </si>
  <si>
    <t>856172393</t>
  </si>
  <si>
    <t>1186180</t>
  </si>
  <si>
    <t>zemnicí tyč ZT 2,0s FeZn</t>
  </si>
  <si>
    <t>-276765181</t>
  </si>
  <si>
    <t>4.23.2</t>
  </si>
  <si>
    <t>sada pomocného montážní materiál (kab.průchodky, stah.pásky, hmoždinky ap.)</t>
  </si>
  <si>
    <t>-342406120</t>
  </si>
  <si>
    <t>41</t>
  </si>
  <si>
    <t>4.3.1</t>
  </si>
  <si>
    <t>Montáž trubky elektroinstalační plastové ohebné</t>
  </si>
  <si>
    <t>281267328</t>
  </si>
  <si>
    <t>42</t>
  </si>
  <si>
    <t>4.3.2</t>
  </si>
  <si>
    <t>nosné konstrukce, úchyty a spojovací díly pro trubku elektroinstalační plastovou ohebnou prům.32 mm</t>
  </si>
  <si>
    <t>-764371069</t>
  </si>
  <si>
    <t>1000289766</t>
  </si>
  <si>
    <t xml:space="preserve">KOPOS 1432 K50  MONOFLEX EN 320 N PVC</t>
  </si>
  <si>
    <t>-918864944</t>
  </si>
  <si>
    <t>4.4.1</t>
  </si>
  <si>
    <t>Montáž trubky elektroinstalační plastové pevné</t>
  </si>
  <si>
    <t>-671983388</t>
  </si>
  <si>
    <t>45</t>
  </si>
  <si>
    <t>4.4.2</t>
  </si>
  <si>
    <t>nosné konstrukce, úchyty a spojovací díly pro trubku elektroinstalační plastovou tuhou prům.32 mm</t>
  </si>
  <si>
    <t>-1698354466</t>
  </si>
  <si>
    <t>1000289774</t>
  </si>
  <si>
    <t xml:space="preserve">KOPOS 1532 KA  TRUBKA TUHÁ 320 N PVC</t>
  </si>
  <si>
    <t>1956495703</t>
  </si>
  <si>
    <t>4.5.1</t>
  </si>
  <si>
    <t>Montáž lišty elektroinstalační</t>
  </si>
  <si>
    <t>1641309566</t>
  </si>
  <si>
    <t>4.5.2</t>
  </si>
  <si>
    <t>upevňovací a montážní materiál pro lišta elektroinstalační hranatá 40x20mm</t>
  </si>
  <si>
    <t>-1292515653</t>
  </si>
  <si>
    <t>10.075.272</t>
  </si>
  <si>
    <t>lišta LHD 40x20 vkládací bílá,2m</t>
  </si>
  <si>
    <t>1001953180</t>
  </si>
  <si>
    <t>4.6.1</t>
  </si>
  <si>
    <t>Montáž krabicové rozvodky</t>
  </si>
  <si>
    <t>-465044141</t>
  </si>
  <si>
    <t>10.075.067</t>
  </si>
  <si>
    <t>krabice HENSEL RD 9125 IP65</t>
  </si>
  <si>
    <t>1749092360</t>
  </si>
  <si>
    <t>Poznámka k položce:_x000d_
Kabelová krabicová rozvodka 88x88x53 mm (šxvxh), skříň s předlisy, 5x svorka 1,5-2,5mm2, povrch stěny lze použít pro kabelové vývodky max. M 20, pro chráněné instalace, IP 65, RAL 7035, Materiál - termoplast</t>
  </si>
  <si>
    <t>4.7.1</t>
  </si>
  <si>
    <t>Montáž tlačítka nouzového zastavení</t>
  </si>
  <si>
    <t>-329181650</t>
  </si>
  <si>
    <t>4.7.2</t>
  </si>
  <si>
    <t>tlačítko nouzového zastavení; tlačítko kompletní ve skříňce (skříňka pro řadovou zástavbu ovládacích a signalizačních prvků 1 pozice, s vývodkou, včetně NOT-AUS tlačítka - hřibové červené na žlutém podkladu, 2 rozpínací kontakty; včetně vývodek, IP66)</t>
  </si>
  <si>
    <t>-1586697081</t>
  </si>
  <si>
    <t>4.8.1</t>
  </si>
  <si>
    <t>Montáž stropního LED svítidla</t>
  </si>
  <si>
    <t>-1097022029</t>
  </si>
  <si>
    <t>55</t>
  </si>
  <si>
    <t>4.8.2</t>
  </si>
  <si>
    <t>stropní LED svítidlo, 1x52W, 7100lm, 4000K, IP65</t>
  </si>
  <si>
    <t>399651170</t>
  </si>
  <si>
    <t>56</t>
  </si>
  <si>
    <t>4.9.1</t>
  </si>
  <si>
    <t>Montáž závesného lanka pro uchycení LED svítidla</t>
  </si>
  <si>
    <t>1438121827</t>
  </si>
  <si>
    <t>57</t>
  </si>
  <si>
    <t>4.9.2</t>
  </si>
  <si>
    <t>závěsné lanka pro uchycení stropního LED svítidla, dva závěsné body, délka do 3m, včetně upevňovacího příslušenství</t>
  </si>
  <si>
    <t>-1209754507</t>
  </si>
  <si>
    <t>POLNÍ INSTRUMENTACE</t>
  </si>
  <si>
    <t>5.1.1</t>
  </si>
  <si>
    <t>Montáž odporového snímače teploty</t>
  </si>
  <si>
    <t>-502004309</t>
  </si>
  <si>
    <t>5.1.2</t>
  </si>
  <si>
    <t>odporový snímač teploty, prostorový plastový, 0÷60°C, Ni1000, včetně držáku na zeď</t>
  </si>
  <si>
    <t>-1982839000</t>
  </si>
  <si>
    <t>91</t>
  </si>
  <si>
    <t>5.10</t>
  </si>
  <si>
    <t>Připojení servopohonů ventilů (servopohony dodávkou Technologie)</t>
  </si>
  <si>
    <t>-70920717</t>
  </si>
  <si>
    <t>5.11.1</t>
  </si>
  <si>
    <t>Montáž servisního vypínače před čerpadlo</t>
  </si>
  <si>
    <t>748482445</t>
  </si>
  <si>
    <t>5.11.2</t>
  </si>
  <si>
    <t>servisní vypínač před čerpadlo 1f/20A</t>
  </si>
  <si>
    <t>856373627</t>
  </si>
  <si>
    <t>83</t>
  </si>
  <si>
    <t>5.12.1</t>
  </si>
  <si>
    <t>Montáž detektoru hořlavých plynů</t>
  </si>
  <si>
    <t>-560474004</t>
  </si>
  <si>
    <t>84</t>
  </si>
  <si>
    <t>5.12.2</t>
  </si>
  <si>
    <t>detektor hořlavých plynů plyny, 2x poplachový stupeň, katalytický senzor, 3x výstupní relé (ALARM1 +ALARM2 +FAULT), napájení 24Vss</t>
  </si>
  <si>
    <t>1975700045</t>
  </si>
  <si>
    <t>94</t>
  </si>
  <si>
    <t>5.13</t>
  </si>
  <si>
    <t>Připojení 1f čerpadel</t>
  </si>
  <si>
    <t>1251963597</t>
  </si>
  <si>
    <t>5.2.1</t>
  </si>
  <si>
    <t>-2124516585</t>
  </si>
  <si>
    <t>5.2.2</t>
  </si>
  <si>
    <t>odporový snímač teploty, venkovní plastový, -30÷60°C, Ni1000, IP65, včetně držáku na zeď</t>
  </si>
  <si>
    <t>711672145</t>
  </si>
  <si>
    <t>75</t>
  </si>
  <si>
    <t>5.3.1</t>
  </si>
  <si>
    <t>-1999419072</t>
  </si>
  <si>
    <t>5.3.2</t>
  </si>
  <si>
    <t>odporový snímač teploty, se stonkem a s plastovou hlavicí , délka stonku 70mm, rozsah 0÷100°C, Ni1000, včetně jímky</t>
  </si>
  <si>
    <t>701483006</t>
  </si>
  <si>
    <t>5.4.1</t>
  </si>
  <si>
    <t>11939328</t>
  </si>
  <si>
    <t>5.4.2</t>
  </si>
  <si>
    <t>odporový snímač teploty, se stonkem a s plastovou hlavicí , délka stonku 360mm, rozsah 0÷100°C, Ni1000, včetně držáku</t>
  </si>
  <si>
    <t>-216028362</t>
  </si>
  <si>
    <t>79</t>
  </si>
  <si>
    <t>5.5.1</t>
  </si>
  <si>
    <t>Montáž jímkového termostatu</t>
  </si>
  <si>
    <t>403680654</t>
  </si>
  <si>
    <t>80</t>
  </si>
  <si>
    <t>5.5.2</t>
  </si>
  <si>
    <t xml:space="preserve">termostat kapilárový jímkový, 40°C÷120°C, jímka G1/2" délka 100 mm, IP43, 1 přepínací kontakt relé 2,5 A </t>
  </si>
  <si>
    <t>1692965726</t>
  </si>
  <si>
    <t>81</t>
  </si>
  <si>
    <t>5.6.1</t>
  </si>
  <si>
    <t>Montáž detektoru CO</t>
  </si>
  <si>
    <t>1261757956</t>
  </si>
  <si>
    <t>82</t>
  </si>
  <si>
    <t>5.6.2</t>
  </si>
  <si>
    <t>detektor CO, 0÷150ppm CO, elektrochemický senzor, 2x poplachový stupeň, 1x porucha snímání, napájení 24V/50Hz</t>
  </si>
  <si>
    <t>-205098158</t>
  </si>
  <si>
    <t>85</t>
  </si>
  <si>
    <t>5.7.1</t>
  </si>
  <si>
    <t>Montáž snímače tlaku</t>
  </si>
  <si>
    <t>-74571620</t>
  </si>
  <si>
    <t>86</t>
  </si>
  <si>
    <t>5.7.2</t>
  </si>
  <si>
    <t>snímač tlaku, pro kapaliny, relativní tlak, 0÷10 bar, 0÷10VDC/3-vodič, přesnost 0,25% (Pn&gt;0.4bar), médium -45÷125°C, napájení v rozsahu 14-30VDC, elektrické připojení - konektor DIN 43650 (ISO 4400) IP65, mechanické připojení M20x1,5</t>
  </si>
  <si>
    <t>-965607290</t>
  </si>
  <si>
    <t>87</t>
  </si>
  <si>
    <t>5.8.1</t>
  </si>
  <si>
    <t>Montáž snímače zaplavení</t>
  </si>
  <si>
    <t>-1241911963</t>
  </si>
  <si>
    <t>88</t>
  </si>
  <si>
    <t>5.8.2</t>
  </si>
  <si>
    <t>snímač zaplavení určený k signalizaci poruchových stavů, napájení 24 V AC nebo 24 V DC, 1 VA. IP54, relový výstup a otevřený kolektor</t>
  </si>
  <si>
    <t>890193262</t>
  </si>
  <si>
    <t>89</t>
  </si>
  <si>
    <t>5.9.1</t>
  </si>
  <si>
    <t>Montáž houkačky s opticko-akustickou signalizací</t>
  </si>
  <si>
    <t>2008169975</t>
  </si>
  <si>
    <t>90</t>
  </si>
  <si>
    <t>5.9.2</t>
  </si>
  <si>
    <t>houkačka s optickou-akustickou signalizací, 240VAC, trv. tón, oranžová, LED</t>
  </si>
  <si>
    <t>1692269074</t>
  </si>
  <si>
    <t>SOFTWARE</t>
  </si>
  <si>
    <t>95</t>
  </si>
  <si>
    <t>6.1</t>
  </si>
  <si>
    <t>Zpracování SW - uživatelský SW pro programovatelné podstanice +DMR1</t>
  </si>
  <si>
    <t>d.b.</t>
  </si>
  <si>
    <t>1834900519</t>
  </si>
  <si>
    <t>96</t>
  </si>
  <si>
    <t>6.2</t>
  </si>
  <si>
    <t>Zpracování SW - vizualizace operátorského panelu pro +DMR1</t>
  </si>
  <si>
    <t>1243680792</t>
  </si>
  <si>
    <t>97</t>
  </si>
  <si>
    <t>6.3</t>
  </si>
  <si>
    <t>Integrace M-Bus zařízení</t>
  </si>
  <si>
    <t>-673468212</t>
  </si>
  <si>
    <t>OSTATNÍ</t>
  </si>
  <si>
    <t>110</t>
  </si>
  <si>
    <t>5.19</t>
  </si>
  <si>
    <t>Koordinace při realizaci stavby</t>
  </si>
  <si>
    <t>1024</t>
  </si>
  <si>
    <t>278394411</t>
  </si>
  <si>
    <t>5.20</t>
  </si>
  <si>
    <t>Zkoušky komunikace</t>
  </si>
  <si>
    <t>1136668041</t>
  </si>
  <si>
    <t>98</t>
  </si>
  <si>
    <t>7.1</t>
  </si>
  <si>
    <t>Informační systém - štítky</t>
  </si>
  <si>
    <t>-1587442181</t>
  </si>
  <si>
    <t>108</t>
  </si>
  <si>
    <t>7.10</t>
  </si>
  <si>
    <t>Koordinace s ostatními profesemi</t>
  </si>
  <si>
    <t>-1220674157</t>
  </si>
  <si>
    <t>7.11</t>
  </si>
  <si>
    <t>Požární ucpávka</t>
  </si>
  <si>
    <t>513372433</t>
  </si>
  <si>
    <t>109</t>
  </si>
  <si>
    <t>7.12</t>
  </si>
  <si>
    <t>Koordinace s projektantem projektové dokumentace</t>
  </si>
  <si>
    <t>1882193178</t>
  </si>
  <si>
    <t>7.13</t>
  </si>
  <si>
    <t>Zaškolení obsluhy, včetně předání katalogových listů a montážních návodů</t>
  </si>
  <si>
    <t>-714111923</t>
  </si>
  <si>
    <t>7.14</t>
  </si>
  <si>
    <t>Úklid pracoviště po montáži, zapravení drobných stavebních nedodělků</t>
  </si>
  <si>
    <t>1457635827</t>
  </si>
  <si>
    <t>114</t>
  </si>
  <si>
    <t>7.15</t>
  </si>
  <si>
    <t>Dílenská dokumentace</t>
  </si>
  <si>
    <t>1061697208</t>
  </si>
  <si>
    <t>7.16</t>
  </si>
  <si>
    <t>Dodavatelská dokumentace</t>
  </si>
  <si>
    <t>1086965722</t>
  </si>
  <si>
    <t>116</t>
  </si>
  <si>
    <t>7.17</t>
  </si>
  <si>
    <t>Dokumentace skutečného provedení stavby</t>
  </si>
  <si>
    <t>812010137</t>
  </si>
  <si>
    <t>101</t>
  </si>
  <si>
    <t>7.18</t>
  </si>
  <si>
    <t>Demontáž a opětovná montáž rastrových kazet</t>
  </si>
  <si>
    <t>-1877181755</t>
  </si>
  <si>
    <t>99</t>
  </si>
  <si>
    <t>7.3</t>
  </si>
  <si>
    <t>Demontáž stávajícího rozvaděče pro řízení plynové kotelny, včetně demontáže kabeláže</t>
  </si>
  <si>
    <t>54314479</t>
  </si>
  <si>
    <t>100</t>
  </si>
  <si>
    <t>7.4</t>
  </si>
  <si>
    <t>Demontáž stávající zásuvkové a světelné instalace, včetně demontáže kabeláže</t>
  </si>
  <si>
    <t>512074341</t>
  </si>
  <si>
    <t>102</t>
  </si>
  <si>
    <t>7.5</t>
  </si>
  <si>
    <t>Likvidace nebezpečného odpadu, vzniklého při demontáži</t>
  </si>
  <si>
    <t>732075938</t>
  </si>
  <si>
    <t>7.6</t>
  </si>
  <si>
    <t>Oživení a zprovoznění systému, zaregulování systému, požadované funkční zkoušky, nastavení parametrů regulovaných okruhů po vyhodnocení zkušebního provozu</t>
  </si>
  <si>
    <t>-1984795000</t>
  </si>
  <si>
    <t>105</t>
  </si>
  <si>
    <t>7.7</t>
  </si>
  <si>
    <t>Zkoušky a prohlídky elektrických rozvodů a zařízení, celková prohlídka a vyhotovení revizní zprávy pro objem montážních prací a ujištění o prohlášení o shodě dodaných komponentů</t>
  </si>
  <si>
    <t>-707606355</t>
  </si>
  <si>
    <t>106</t>
  </si>
  <si>
    <t>7.8</t>
  </si>
  <si>
    <t>Parametrizace polní instrumentace, požadované funkční zkoušky</t>
  </si>
  <si>
    <t>-347853190</t>
  </si>
  <si>
    <t>107</t>
  </si>
  <si>
    <t>7.9</t>
  </si>
  <si>
    <t>Inženýrská činnost</t>
  </si>
  <si>
    <t>158386920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</si>
</sst>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07.25" customHeight="1">
      <c r="B23" s="18"/>
      <c r="C23" s="19"/>
      <c r="D23" s="19"/>
      <c r="E23" s="33" t="s">
        <v>37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21-21-7P1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Kotelna Luční 1828/2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Luční 1828/2, 741 01 Nový Jičín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17. 9. 2020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Nový Jičín, Masarykovo nám. 1/1, 741 01 NJ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MIOT, s.r.o., Zelená 3062/30, 702 02 Ostrava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24.7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'21-21-7P11 - Strojní tech...'!J30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'21-21-7P11 - Strojní tech...'!P137</f>
        <v>0</v>
      </c>
      <c r="AV95" s="125">
        <f>'21-21-7P11 - Strojní tech...'!J33</f>
        <v>0</v>
      </c>
      <c r="AW95" s="125">
        <f>'21-21-7P11 - Strojní tech...'!J34</f>
        <v>0</v>
      </c>
      <c r="AX95" s="125">
        <f>'21-21-7P11 - Strojní tech...'!J35</f>
        <v>0</v>
      </c>
      <c r="AY95" s="125">
        <f>'21-21-7P11 - Strojní tech...'!J36</f>
        <v>0</v>
      </c>
      <c r="AZ95" s="125">
        <f>'21-21-7P11 - Strojní tech...'!F33</f>
        <v>0</v>
      </c>
      <c r="BA95" s="125">
        <f>'21-21-7P11 - Strojní tech...'!F34</f>
        <v>0</v>
      </c>
      <c r="BB95" s="125">
        <f>'21-21-7P11 - Strojní tech...'!F35</f>
        <v>0</v>
      </c>
      <c r="BC95" s="125">
        <f>'21-21-7P11 - Strojní tech...'!F36</f>
        <v>0</v>
      </c>
      <c r="BD95" s="127">
        <f>'21-21-7P11 - Strojní tech...'!F37</f>
        <v>0</v>
      </c>
      <c r="BE95" s="7"/>
      <c r="BT95" s="128" t="s">
        <v>86</v>
      </c>
      <c r="BV95" s="128" t="s">
        <v>80</v>
      </c>
      <c r="BW95" s="128" t="s">
        <v>87</v>
      </c>
      <c r="BX95" s="128" t="s">
        <v>5</v>
      </c>
      <c r="CL95" s="128" t="s">
        <v>1</v>
      </c>
      <c r="CM95" s="128" t="s">
        <v>86</v>
      </c>
    </row>
    <row r="96" s="7" customFormat="1" ht="24.75" customHeight="1">
      <c r="A96" s="116" t="s">
        <v>82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'21-21-7P12 - Plynová odbě...'!J30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4">
        <v>0</v>
      </c>
      <c r="AT96" s="125">
        <f>ROUND(SUM(AV96:AW96),2)</f>
        <v>0</v>
      </c>
      <c r="AU96" s="126">
        <f>'21-21-7P12 - Plynová odbě...'!P125</f>
        <v>0</v>
      </c>
      <c r="AV96" s="125">
        <f>'21-21-7P12 - Plynová odbě...'!J33</f>
        <v>0</v>
      </c>
      <c r="AW96" s="125">
        <f>'21-21-7P12 - Plynová odbě...'!J34</f>
        <v>0</v>
      </c>
      <c r="AX96" s="125">
        <f>'21-21-7P12 - Plynová odbě...'!J35</f>
        <v>0</v>
      </c>
      <c r="AY96" s="125">
        <f>'21-21-7P12 - Plynová odbě...'!J36</f>
        <v>0</v>
      </c>
      <c r="AZ96" s="125">
        <f>'21-21-7P12 - Plynová odbě...'!F33</f>
        <v>0</v>
      </c>
      <c r="BA96" s="125">
        <f>'21-21-7P12 - Plynová odbě...'!F34</f>
        <v>0</v>
      </c>
      <c r="BB96" s="125">
        <f>'21-21-7P12 - Plynová odbě...'!F35</f>
        <v>0</v>
      </c>
      <c r="BC96" s="125">
        <f>'21-21-7P12 - Plynová odbě...'!F36</f>
        <v>0</v>
      </c>
      <c r="BD96" s="127">
        <f>'21-21-7P12 - Plynová odbě...'!F37</f>
        <v>0</v>
      </c>
      <c r="BE96" s="7"/>
      <c r="BT96" s="128" t="s">
        <v>86</v>
      </c>
      <c r="BV96" s="128" t="s">
        <v>80</v>
      </c>
      <c r="BW96" s="128" t="s">
        <v>90</v>
      </c>
      <c r="BX96" s="128" t="s">
        <v>5</v>
      </c>
      <c r="CL96" s="128" t="s">
        <v>1</v>
      </c>
      <c r="CM96" s="128" t="s">
        <v>86</v>
      </c>
    </row>
    <row r="97" s="7" customFormat="1" ht="24.75" customHeight="1">
      <c r="A97" s="116" t="s">
        <v>82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'21-21-7P13 - Elektroinsta...'!J30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85</v>
      </c>
      <c r="AR97" s="123"/>
      <c r="AS97" s="129">
        <v>0</v>
      </c>
      <c r="AT97" s="130">
        <f>ROUND(SUM(AV97:AW97),2)</f>
        <v>0</v>
      </c>
      <c r="AU97" s="131">
        <f>'21-21-7P13 - Elektroinsta...'!P124</f>
        <v>0</v>
      </c>
      <c r="AV97" s="130">
        <f>'21-21-7P13 - Elektroinsta...'!J33</f>
        <v>0</v>
      </c>
      <c r="AW97" s="130">
        <f>'21-21-7P13 - Elektroinsta...'!J34</f>
        <v>0</v>
      </c>
      <c r="AX97" s="130">
        <f>'21-21-7P13 - Elektroinsta...'!J35</f>
        <v>0</v>
      </c>
      <c r="AY97" s="130">
        <f>'21-21-7P13 - Elektroinsta...'!J36</f>
        <v>0</v>
      </c>
      <c r="AZ97" s="130">
        <f>'21-21-7P13 - Elektroinsta...'!F33</f>
        <v>0</v>
      </c>
      <c r="BA97" s="130">
        <f>'21-21-7P13 - Elektroinsta...'!F34</f>
        <v>0</v>
      </c>
      <c r="BB97" s="130">
        <f>'21-21-7P13 - Elektroinsta...'!F35</f>
        <v>0</v>
      </c>
      <c r="BC97" s="130">
        <f>'21-21-7P13 - Elektroinsta...'!F36</f>
        <v>0</v>
      </c>
      <c r="BD97" s="132">
        <f>'21-21-7P13 - Elektroinsta...'!F37</f>
        <v>0</v>
      </c>
      <c r="BE97" s="7"/>
      <c r="BT97" s="128" t="s">
        <v>86</v>
      </c>
      <c r="BV97" s="128" t="s">
        <v>80</v>
      </c>
      <c r="BW97" s="128" t="s">
        <v>93</v>
      </c>
      <c r="BX97" s="128" t="s">
        <v>5</v>
      </c>
      <c r="CL97" s="128" t="s">
        <v>1</v>
      </c>
      <c r="CM97" s="128" t="s">
        <v>86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NvP7/8kHETToApcQ2YULvaC+si9IsNAbLG29gWG85Lc4vpld6e5kRrkyldqJ3CpOuuinpjCSMEApxN1ZvD3zBQ==" hashValue="1CPtLTsgEmE61MJZDL4lT2AoiW18zU++s5KiXTPk5ELg/ntg3tRUiz0GMOlw/yP7yn4LVf/3lXOOgem1SEbfw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21-21-7P11 - Strojní tech...'!C2" display="/"/>
    <hyperlink ref="A96" location="'21-21-7P12 - Plynová odbě...'!C2" display="/"/>
    <hyperlink ref="A97" location="'21-21-7P13 - Elektroin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Luční 1828/2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17. 9. 2020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97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98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19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ROUND(J137,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ROUND((SUM(BE137:BE453)),  2)</f>
        <v>0</v>
      </c>
      <c r="G33" s="35"/>
      <c r="H33" s="35"/>
      <c r="I33" s="152">
        <v>0.20999999999999999</v>
      </c>
      <c r="J33" s="151">
        <f>ROUND(((SUM(BE137:BE453))*I33),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ROUND((SUM(BF137:BF453)),  2)</f>
        <v>0</v>
      </c>
      <c r="G34" s="35"/>
      <c r="H34" s="35"/>
      <c r="I34" s="152">
        <v>0.14999999999999999</v>
      </c>
      <c r="J34" s="151">
        <f>ROUND(((SUM(BF137:BF453))*I34),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ROUND((SUM(BG137:BG453)),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ROUND((SUM(BH137:BH453)),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ROUND((SUM(BI137:BI453)),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Luční 1828/2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21-21-7P11 - Strojní technologie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Luční 1828/2, 741 01 Nový Jičín</v>
      </c>
      <c r="G89" s="37"/>
      <c r="H89" s="37"/>
      <c r="I89" s="29" t="s">
        <v>22</v>
      </c>
      <c r="J89" s="76" t="str">
        <f>IF(J12="","",J12)</f>
        <v>17. 9. 2020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Nový Jičín</v>
      </c>
      <c r="G91" s="37"/>
      <c r="H91" s="37"/>
      <c r="I91" s="29" t="s">
        <v>30</v>
      </c>
      <c r="J91" s="33" t="str">
        <f>E21</f>
        <v>MIOT,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100</v>
      </c>
      <c r="D94" s="173"/>
      <c r="E94" s="173"/>
      <c r="F94" s="173"/>
      <c r="G94" s="173"/>
      <c r="H94" s="173"/>
      <c r="I94" s="173"/>
      <c r="J94" s="174" t="s">
        <v>101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102</v>
      </c>
      <c r="D96" s="37"/>
      <c r="E96" s="37"/>
      <c r="F96" s="37"/>
      <c r="G96" s="37"/>
      <c r="H96" s="37"/>
      <c r="I96" s="37"/>
      <c r="J96" s="107">
        <f>J137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76"/>
      <c r="C97" s="177"/>
      <c r="D97" s="178" t="s">
        <v>104</v>
      </c>
      <c r="E97" s="179"/>
      <c r="F97" s="179"/>
      <c r="G97" s="179"/>
      <c r="H97" s="179"/>
      <c r="I97" s="179"/>
      <c r="J97" s="180">
        <f>J138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105</v>
      </c>
      <c r="E98" s="185"/>
      <c r="F98" s="185"/>
      <c r="G98" s="185"/>
      <c r="H98" s="185"/>
      <c r="I98" s="185"/>
      <c r="J98" s="186">
        <f>J139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106</v>
      </c>
      <c r="E99" s="185"/>
      <c r="F99" s="185"/>
      <c r="G99" s="185"/>
      <c r="H99" s="185"/>
      <c r="I99" s="185"/>
      <c r="J99" s="186">
        <f>J142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107</v>
      </c>
      <c r="E100" s="185"/>
      <c r="F100" s="185"/>
      <c r="G100" s="185"/>
      <c r="H100" s="185"/>
      <c r="I100" s="185"/>
      <c r="J100" s="186">
        <f>J157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108</v>
      </c>
      <c r="E101" s="185"/>
      <c r="F101" s="185"/>
      <c r="G101" s="185"/>
      <c r="H101" s="185"/>
      <c r="I101" s="185"/>
      <c r="J101" s="186">
        <f>J164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109</v>
      </c>
      <c r="E102" s="179"/>
      <c r="F102" s="179"/>
      <c r="G102" s="179"/>
      <c r="H102" s="179"/>
      <c r="I102" s="179"/>
      <c r="J102" s="180">
        <f>J167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110</v>
      </c>
      <c r="E103" s="185"/>
      <c r="F103" s="185"/>
      <c r="G103" s="185"/>
      <c r="H103" s="185"/>
      <c r="I103" s="185"/>
      <c r="J103" s="186">
        <f>J168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111</v>
      </c>
      <c r="E104" s="185"/>
      <c r="F104" s="185"/>
      <c r="G104" s="185"/>
      <c r="H104" s="185"/>
      <c r="I104" s="185"/>
      <c r="J104" s="186">
        <f>J179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112</v>
      </c>
      <c r="E105" s="185"/>
      <c r="F105" s="185"/>
      <c r="G105" s="185"/>
      <c r="H105" s="185"/>
      <c r="I105" s="185"/>
      <c r="J105" s="186">
        <f>J218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113</v>
      </c>
      <c r="E106" s="185"/>
      <c r="F106" s="185"/>
      <c r="G106" s="185"/>
      <c r="H106" s="185"/>
      <c r="I106" s="185"/>
      <c r="J106" s="186">
        <f>J223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114</v>
      </c>
      <c r="E107" s="185"/>
      <c r="F107" s="185"/>
      <c r="G107" s="185"/>
      <c r="H107" s="185"/>
      <c r="I107" s="185"/>
      <c r="J107" s="186">
        <f>J251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115</v>
      </c>
      <c r="E108" s="185"/>
      <c r="F108" s="185"/>
      <c r="G108" s="185"/>
      <c r="H108" s="185"/>
      <c r="I108" s="185"/>
      <c r="J108" s="186">
        <f>J254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116</v>
      </c>
      <c r="E109" s="185"/>
      <c r="F109" s="185"/>
      <c r="G109" s="185"/>
      <c r="H109" s="185"/>
      <c r="I109" s="185"/>
      <c r="J109" s="186">
        <f>J267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117</v>
      </c>
      <c r="E110" s="185"/>
      <c r="F110" s="185"/>
      <c r="G110" s="185"/>
      <c r="H110" s="185"/>
      <c r="I110" s="185"/>
      <c r="J110" s="186">
        <f>J308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118</v>
      </c>
      <c r="E111" s="185"/>
      <c r="F111" s="185"/>
      <c r="G111" s="185"/>
      <c r="H111" s="185"/>
      <c r="I111" s="185"/>
      <c r="J111" s="186">
        <f>J329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119</v>
      </c>
      <c r="E112" s="185"/>
      <c r="F112" s="185"/>
      <c r="G112" s="185"/>
      <c r="H112" s="185"/>
      <c r="I112" s="185"/>
      <c r="J112" s="186">
        <f>J368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120</v>
      </c>
      <c r="E113" s="185"/>
      <c r="F113" s="185"/>
      <c r="G113" s="185"/>
      <c r="H113" s="185"/>
      <c r="I113" s="185"/>
      <c r="J113" s="186">
        <f>J373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121</v>
      </c>
      <c r="E114" s="185"/>
      <c r="F114" s="185"/>
      <c r="G114" s="185"/>
      <c r="H114" s="185"/>
      <c r="I114" s="185"/>
      <c r="J114" s="186">
        <f>J394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2"/>
      <c r="C115" s="183"/>
      <c r="D115" s="184" t="s">
        <v>122</v>
      </c>
      <c r="E115" s="185"/>
      <c r="F115" s="185"/>
      <c r="G115" s="185"/>
      <c r="H115" s="185"/>
      <c r="I115" s="185"/>
      <c r="J115" s="186">
        <f>J409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2"/>
      <c r="C116" s="183"/>
      <c r="D116" s="184" t="s">
        <v>123</v>
      </c>
      <c r="E116" s="185"/>
      <c r="F116" s="185"/>
      <c r="G116" s="185"/>
      <c r="H116" s="185"/>
      <c r="I116" s="185"/>
      <c r="J116" s="186">
        <f>J438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124</v>
      </c>
      <c r="E117" s="185"/>
      <c r="F117" s="185"/>
      <c r="G117" s="185"/>
      <c r="H117" s="185"/>
      <c r="I117" s="185"/>
      <c r="J117" s="186">
        <f>J451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125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171" t="str">
        <f>E7</f>
        <v>Kotelna Luční 1828/2</v>
      </c>
      <c r="F127" s="29"/>
      <c r="G127" s="29"/>
      <c r="H127" s="29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95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3" t="str">
        <f>E9</f>
        <v xml:space="preserve">21-21-7P11 - Strojní technologie 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20</v>
      </c>
      <c r="D131" s="37"/>
      <c r="E131" s="37"/>
      <c r="F131" s="24" t="str">
        <f>F12</f>
        <v>Luční 1828/2, 741 01 Nový Jičín</v>
      </c>
      <c r="G131" s="37"/>
      <c r="H131" s="37"/>
      <c r="I131" s="29" t="s">
        <v>22</v>
      </c>
      <c r="J131" s="76" t="str">
        <f>IF(J12="","",J12)</f>
        <v>17. 9. 2020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24</v>
      </c>
      <c r="D133" s="37"/>
      <c r="E133" s="37"/>
      <c r="F133" s="24" t="str">
        <f>E15</f>
        <v>Město Nový Jičín</v>
      </c>
      <c r="G133" s="37"/>
      <c r="H133" s="37"/>
      <c r="I133" s="29" t="s">
        <v>30</v>
      </c>
      <c r="J133" s="33" t="str">
        <f>E21</f>
        <v>MIOT, s.r.o.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28</v>
      </c>
      <c r="D134" s="37"/>
      <c r="E134" s="37"/>
      <c r="F134" s="24" t="str">
        <f>IF(E18="","",E18)</f>
        <v>Vyplň údaj</v>
      </c>
      <c r="G134" s="37"/>
      <c r="H134" s="37"/>
      <c r="I134" s="29" t="s">
        <v>34</v>
      </c>
      <c r="J134" s="33" t="str">
        <f>E24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188"/>
      <c r="B136" s="189"/>
      <c r="C136" s="190" t="s">
        <v>126</v>
      </c>
      <c r="D136" s="191" t="s">
        <v>63</v>
      </c>
      <c r="E136" s="191" t="s">
        <v>59</v>
      </c>
      <c r="F136" s="191" t="s">
        <v>60</v>
      </c>
      <c r="G136" s="191" t="s">
        <v>127</v>
      </c>
      <c r="H136" s="191" t="s">
        <v>128</v>
      </c>
      <c r="I136" s="191" t="s">
        <v>129</v>
      </c>
      <c r="J136" s="192" t="s">
        <v>101</v>
      </c>
      <c r="K136" s="193" t="s">
        <v>130</v>
      </c>
      <c r="L136" s="194"/>
      <c r="M136" s="97" t="s">
        <v>1</v>
      </c>
      <c r="N136" s="98" t="s">
        <v>42</v>
      </c>
      <c r="O136" s="98" t="s">
        <v>131</v>
      </c>
      <c r="P136" s="98" t="s">
        <v>132</v>
      </c>
      <c r="Q136" s="98" t="s">
        <v>133</v>
      </c>
      <c r="R136" s="98" t="s">
        <v>134</v>
      </c>
      <c r="S136" s="98" t="s">
        <v>135</v>
      </c>
      <c r="T136" s="99" t="s">
        <v>136</v>
      </c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</row>
    <row r="137" s="2" customFormat="1" ht="22.8" customHeight="1">
      <c r="A137" s="35"/>
      <c r="B137" s="36"/>
      <c r="C137" s="104" t="s">
        <v>137</v>
      </c>
      <c r="D137" s="37"/>
      <c r="E137" s="37"/>
      <c r="F137" s="37"/>
      <c r="G137" s="37"/>
      <c r="H137" s="37"/>
      <c r="I137" s="37"/>
      <c r="J137" s="195">
        <f>BK137</f>
        <v>0</v>
      </c>
      <c r="K137" s="37"/>
      <c r="L137" s="41"/>
      <c r="M137" s="100"/>
      <c r="N137" s="196"/>
      <c r="O137" s="101"/>
      <c r="P137" s="197">
        <f>P138+P167</f>
        <v>0</v>
      </c>
      <c r="Q137" s="101"/>
      <c r="R137" s="197">
        <f>R138+R167</f>
        <v>2.3729996</v>
      </c>
      <c r="S137" s="101"/>
      <c r="T137" s="198">
        <f>T138+T167</f>
        <v>9.1731599999999993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77</v>
      </c>
      <c r="AU137" s="14" t="s">
        <v>103</v>
      </c>
      <c r="BK137" s="199">
        <f>BK138+BK167</f>
        <v>0</v>
      </c>
    </row>
    <row r="138" s="12" customFormat="1" ht="25.92" customHeight="1">
      <c r="A138" s="12"/>
      <c r="B138" s="200"/>
      <c r="C138" s="201"/>
      <c r="D138" s="202" t="s">
        <v>77</v>
      </c>
      <c r="E138" s="203" t="s">
        <v>138</v>
      </c>
      <c r="F138" s="203" t="s">
        <v>139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P139+P142+P157+P164</f>
        <v>0</v>
      </c>
      <c r="Q138" s="208"/>
      <c r="R138" s="209">
        <f>R139+R142+R157+R164</f>
        <v>1.2414695999999998</v>
      </c>
      <c r="S138" s="208"/>
      <c r="T138" s="210">
        <f>T139+T142+T157+T164</f>
        <v>2.7720000000000002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86</v>
      </c>
      <c r="AT138" s="212" t="s">
        <v>77</v>
      </c>
      <c r="AU138" s="212" t="s">
        <v>78</v>
      </c>
      <c r="AY138" s="211" t="s">
        <v>140</v>
      </c>
      <c r="BK138" s="213">
        <f>BK139+BK142+BK157+BK164</f>
        <v>0</v>
      </c>
    </row>
    <row r="139" s="12" customFormat="1" ht="22.8" customHeight="1">
      <c r="A139" s="12"/>
      <c r="B139" s="200"/>
      <c r="C139" s="201"/>
      <c r="D139" s="202" t="s">
        <v>77</v>
      </c>
      <c r="E139" s="214" t="s">
        <v>141</v>
      </c>
      <c r="F139" s="214" t="s">
        <v>142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0.68992799999999999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86</v>
      </c>
      <c r="AT139" s="212" t="s">
        <v>77</v>
      </c>
      <c r="AU139" s="212" t="s">
        <v>86</v>
      </c>
      <c r="AY139" s="211" t="s">
        <v>140</v>
      </c>
      <c r="BK139" s="213">
        <f>SUM(BK140:BK141)</f>
        <v>0</v>
      </c>
    </row>
    <row r="140" s="2" customFormat="1" ht="14.4" customHeight="1">
      <c r="A140" s="35"/>
      <c r="B140" s="36"/>
      <c r="C140" s="216" t="s">
        <v>143</v>
      </c>
      <c r="D140" s="216" t="s">
        <v>144</v>
      </c>
      <c r="E140" s="217" t="s">
        <v>145</v>
      </c>
      <c r="F140" s="218" t="s">
        <v>146</v>
      </c>
      <c r="G140" s="219" t="s">
        <v>147</v>
      </c>
      <c r="H140" s="220">
        <v>2.7200000000000002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44</v>
      </c>
      <c r="O140" s="88"/>
      <c r="P140" s="226">
        <f>O140*H140</f>
        <v>0</v>
      </c>
      <c r="Q140" s="226">
        <v>0.25364999999999999</v>
      </c>
      <c r="R140" s="226">
        <f>Q140*H140</f>
        <v>0.68992799999999999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148</v>
      </c>
      <c r="AT140" s="228" t="s">
        <v>144</v>
      </c>
      <c r="AU140" s="228" t="s">
        <v>149</v>
      </c>
      <c r="AY140" s="14" t="s">
        <v>140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149</v>
      </c>
      <c r="BK140" s="229">
        <f>ROUND(I140*H140,2)</f>
        <v>0</v>
      </c>
      <c r="BL140" s="14" t="s">
        <v>148</v>
      </c>
      <c r="BM140" s="228" t="s">
        <v>150</v>
      </c>
    </row>
    <row r="141" s="2" customFormat="1">
      <c r="A141" s="35"/>
      <c r="B141" s="36"/>
      <c r="C141" s="37"/>
      <c r="D141" s="230" t="s">
        <v>151</v>
      </c>
      <c r="E141" s="37"/>
      <c r="F141" s="231" t="s">
        <v>152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151</v>
      </c>
      <c r="AU141" s="14" t="s">
        <v>149</v>
      </c>
    </row>
    <row r="142" s="12" customFormat="1" ht="22.8" customHeight="1">
      <c r="A142" s="12"/>
      <c r="B142" s="200"/>
      <c r="C142" s="201"/>
      <c r="D142" s="202" t="s">
        <v>77</v>
      </c>
      <c r="E142" s="214" t="s">
        <v>153</v>
      </c>
      <c r="F142" s="214" t="s">
        <v>154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SUM(P143:P156)</f>
        <v>0</v>
      </c>
      <c r="Q142" s="208"/>
      <c r="R142" s="209">
        <f>SUM(R143:R156)</f>
        <v>0.53154159999999995</v>
      </c>
      <c r="S142" s="208"/>
      <c r="T142" s="210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86</v>
      </c>
      <c r="AT142" s="212" t="s">
        <v>77</v>
      </c>
      <c r="AU142" s="212" t="s">
        <v>86</v>
      </c>
      <c r="AY142" s="211" t="s">
        <v>140</v>
      </c>
      <c r="BK142" s="213">
        <f>SUM(BK143:BK156)</f>
        <v>0</v>
      </c>
    </row>
    <row r="143" s="2" customFormat="1" ht="14.4" customHeight="1">
      <c r="A143" s="35"/>
      <c r="B143" s="36"/>
      <c r="C143" s="216" t="s">
        <v>155</v>
      </c>
      <c r="D143" s="216" t="s">
        <v>144</v>
      </c>
      <c r="E143" s="217" t="s">
        <v>156</v>
      </c>
      <c r="F143" s="218" t="s">
        <v>157</v>
      </c>
      <c r="G143" s="219" t="s">
        <v>147</v>
      </c>
      <c r="H143" s="220">
        <v>32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44</v>
      </c>
      <c r="O143" s="88"/>
      <c r="P143" s="226">
        <f>O143*H143</f>
        <v>0</v>
      </c>
      <c r="Q143" s="226">
        <v>0.0147</v>
      </c>
      <c r="R143" s="226">
        <f>Q143*H143</f>
        <v>0.47039999999999998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148</v>
      </c>
      <c r="AT143" s="228" t="s">
        <v>144</v>
      </c>
      <c r="AU143" s="228" t="s">
        <v>149</v>
      </c>
      <c r="AY143" s="14" t="s">
        <v>140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149</v>
      </c>
      <c r="BK143" s="229">
        <f>ROUND(I143*H143,2)</f>
        <v>0</v>
      </c>
      <c r="BL143" s="14" t="s">
        <v>148</v>
      </c>
      <c r="BM143" s="228" t="s">
        <v>158</v>
      </c>
    </row>
    <row r="144" s="2" customFormat="1">
      <c r="A144" s="35"/>
      <c r="B144" s="36"/>
      <c r="C144" s="37"/>
      <c r="D144" s="230" t="s">
        <v>151</v>
      </c>
      <c r="E144" s="37"/>
      <c r="F144" s="231" t="s">
        <v>159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151</v>
      </c>
      <c r="AU144" s="14" t="s">
        <v>149</v>
      </c>
    </row>
    <row r="145" s="2" customFormat="1" ht="14.4" customHeight="1">
      <c r="A145" s="35"/>
      <c r="B145" s="36"/>
      <c r="C145" s="216" t="s">
        <v>160</v>
      </c>
      <c r="D145" s="216" t="s">
        <v>144</v>
      </c>
      <c r="E145" s="217" t="s">
        <v>161</v>
      </c>
      <c r="F145" s="218" t="s">
        <v>162</v>
      </c>
      <c r="G145" s="219" t="s">
        <v>147</v>
      </c>
      <c r="H145" s="220">
        <v>2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44</v>
      </c>
      <c r="O145" s="88"/>
      <c r="P145" s="226">
        <f>O145*H145</f>
        <v>0</v>
      </c>
      <c r="Q145" s="226">
        <v>0.0043800000000000002</v>
      </c>
      <c r="R145" s="226">
        <f>Q145*H145</f>
        <v>0.0087600000000000004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148</v>
      </c>
      <c r="AT145" s="228" t="s">
        <v>144</v>
      </c>
      <c r="AU145" s="228" t="s">
        <v>149</v>
      </c>
      <c r="AY145" s="14" t="s">
        <v>140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149</v>
      </c>
      <c r="BK145" s="229">
        <f>ROUND(I145*H145,2)</f>
        <v>0</v>
      </c>
      <c r="BL145" s="14" t="s">
        <v>148</v>
      </c>
      <c r="BM145" s="228" t="s">
        <v>163</v>
      </c>
    </row>
    <row r="146" s="2" customFormat="1">
      <c r="A146" s="35"/>
      <c r="B146" s="36"/>
      <c r="C146" s="37"/>
      <c r="D146" s="230" t="s">
        <v>151</v>
      </c>
      <c r="E146" s="37"/>
      <c r="F146" s="231" t="s">
        <v>164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151</v>
      </c>
      <c r="AU146" s="14" t="s">
        <v>149</v>
      </c>
    </row>
    <row r="147" s="2" customFormat="1" ht="24.15" customHeight="1">
      <c r="A147" s="35"/>
      <c r="B147" s="36"/>
      <c r="C147" s="216" t="s">
        <v>165</v>
      </c>
      <c r="D147" s="216" t="s">
        <v>144</v>
      </c>
      <c r="E147" s="217" t="s">
        <v>166</v>
      </c>
      <c r="F147" s="218" t="s">
        <v>167</v>
      </c>
      <c r="G147" s="219" t="s">
        <v>147</v>
      </c>
      <c r="H147" s="220">
        <v>2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44</v>
      </c>
      <c r="O147" s="88"/>
      <c r="P147" s="226">
        <f>O147*H147</f>
        <v>0</v>
      </c>
      <c r="Q147" s="226">
        <v>0.0085199999999999998</v>
      </c>
      <c r="R147" s="226">
        <f>Q147*H147</f>
        <v>0.01704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148</v>
      </c>
      <c r="AT147" s="228" t="s">
        <v>144</v>
      </c>
      <c r="AU147" s="228" t="s">
        <v>149</v>
      </c>
      <c r="AY147" s="14" t="s">
        <v>140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149</v>
      </c>
      <c r="BK147" s="229">
        <f>ROUND(I147*H147,2)</f>
        <v>0</v>
      </c>
      <c r="BL147" s="14" t="s">
        <v>148</v>
      </c>
      <c r="BM147" s="228" t="s">
        <v>168</v>
      </c>
    </row>
    <row r="148" s="2" customFormat="1">
      <c r="A148" s="35"/>
      <c r="B148" s="36"/>
      <c r="C148" s="37"/>
      <c r="D148" s="230" t="s">
        <v>151</v>
      </c>
      <c r="E148" s="37"/>
      <c r="F148" s="231" t="s">
        <v>169</v>
      </c>
      <c r="G148" s="37"/>
      <c r="H148" s="37"/>
      <c r="I148" s="232"/>
      <c r="J148" s="37"/>
      <c r="K148" s="37"/>
      <c r="L148" s="41"/>
      <c r="M148" s="233"/>
      <c r="N148" s="23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151</v>
      </c>
      <c r="AU148" s="14" t="s">
        <v>149</v>
      </c>
    </row>
    <row r="149" s="2" customFormat="1" ht="14.4" customHeight="1">
      <c r="A149" s="35"/>
      <c r="B149" s="36"/>
      <c r="C149" s="235" t="s">
        <v>170</v>
      </c>
      <c r="D149" s="235" t="s">
        <v>171</v>
      </c>
      <c r="E149" s="236" t="s">
        <v>172</v>
      </c>
      <c r="F149" s="237" t="s">
        <v>173</v>
      </c>
      <c r="G149" s="238" t="s">
        <v>147</v>
      </c>
      <c r="H149" s="239">
        <v>2.04</v>
      </c>
      <c r="I149" s="240"/>
      <c r="J149" s="241">
        <f>ROUND(I149*H149,2)</f>
        <v>0</v>
      </c>
      <c r="K149" s="242"/>
      <c r="L149" s="243"/>
      <c r="M149" s="244" t="s">
        <v>1</v>
      </c>
      <c r="N149" s="245" t="s">
        <v>44</v>
      </c>
      <c r="O149" s="88"/>
      <c r="P149" s="226">
        <f>O149*H149</f>
        <v>0</v>
      </c>
      <c r="Q149" s="226">
        <v>0.0020400000000000001</v>
      </c>
      <c r="R149" s="226">
        <f>Q149*H149</f>
        <v>0.0041616000000000005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174</v>
      </c>
      <c r="AT149" s="228" t="s">
        <v>171</v>
      </c>
      <c r="AU149" s="228" t="s">
        <v>149</v>
      </c>
      <c r="AY149" s="14" t="s">
        <v>140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149</v>
      </c>
      <c r="BK149" s="229">
        <f>ROUND(I149*H149,2)</f>
        <v>0</v>
      </c>
      <c r="BL149" s="14" t="s">
        <v>148</v>
      </c>
      <c r="BM149" s="228" t="s">
        <v>175</v>
      </c>
    </row>
    <row r="150" s="2" customFormat="1">
      <c r="A150" s="35"/>
      <c r="B150" s="36"/>
      <c r="C150" s="37"/>
      <c r="D150" s="230" t="s">
        <v>151</v>
      </c>
      <c r="E150" s="37"/>
      <c r="F150" s="231" t="s">
        <v>173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151</v>
      </c>
      <c r="AU150" s="14" t="s">
        <v>149</v>
      </c>
    </row>
    <row r="151" s="2" customFormat="1" ht="14.4" customHeight="1">
      <c r="A151" s="35"/>
      <c r="B151" s="36"/>
      <c r="C151" s="216" t="s">
        <v>176</v>
      </c>
      <c r="D151" s="216" t="s">
        <v>144</v>
      </c>
      <c r="E151" s="217" t="s">
        <v>177</v>
      </c>
      <c r="F151" s="218" t="s">
        <v>178</v>
      </c>
      <c r="G151" s="219" t="s">
        <v>179</v>
      </c>
      <c r="H151" s="220">
        <v>2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44</v>
      </c>
      <c r="O151" s="88"/>
      <c r="P151" s="226">
        <f>O151*H151</f>
        <v>0</v>
      </c>
      <c r="Q151" s="226">
        <v>0.012109999999999999</v>
      </c>
      <c r="R151" s="226">
        <f>Q151*H151</f>
        <v>0.024219999999999998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148</v>
      </c>
      <c r="AT151" s="228" t="s">
        <v>144</v>
      </c>
      <c r="AU151" s="228" t="s">
        <v>149</v>
      </c>
      <c r="AY151" s="14" t="s">
        <v>140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149</v>
      </c>
      <c r="BK151" s="229">
        <f>ROUND(I151*H151,2)</f>
        <v>0</v>
      </c>
      <c r="BL151" s="14" t="s">
        <v>148</v>
      </c>
      <c r="BM151" s="228" t="s">
        <v>180</v>
      </c>
    </row>
    <row r="152" s="2" customFormat="1">
      <c r="A152" s="35"/>
      <c r="B152" s="36"/>
      <c r="C152" s="37"/>
      <c r="D152" s="230" t="s">
        <v>151</v>
      </c>
      <c r="E152" s="37"/>
      <c r="F152" s="231" t="s">
        <v>181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151</v>
      </c>
      <c r="AU152" s="14" t="s">
        <v>149</v>
      </c>
    </row>
    <row r="153" s="2" customFormat="1" ht="14.4" customHeight="1">
      <c r="A153" s="35"/>
      <c r="B153" s="36"/>
      <c r="C153" s="216" t="s">
        <v>182</v>
      </c>
      <c r="D153" s="216" t="s">
        <v>144</v>
      </c>
      <c r="E153" s="217" t="s">
        <v>183</v>
      </c>
      <c r="F153" s="218" t="s">
        <v>184</v>
      </c>
      <c r="G153" s="219" t="s">
        <v>147</v>
      </c>
      <c r="H153" s="220">
        <v>2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44</v>
      </c>
      <c r="O153" s="88"/>
      <c r="P153" s="226">
        <f>O153*H153</f>
        <v>0</v>
      </c>
      <c r="Q153" s="226">
        <v>0.00348</v>
      </c>
      <c r="R153" s="226">
        <f>Q153*H153</f>
        <v>0.00696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148</v>
      </c>
      <c r="AT153" s="228" t="s">
        <v>144</v>
      </c>
      <c r="AU153" s="228" t="s">
        <v>149</v>
      </c>
      <c r="AY153" s="14" t="s">
        <v>140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149</v>
      </c>
      <c r="BK153" s="229">
        <f>ROUND(I153*H153,2)</f>
        <v>0</v>
      </c>
      <c r="BL153" s="14" t="s">
        <v>148</v>
      </c>
      <c r="BM153" s="228" t="s">
        <v>185</v>
      </c>
    </row>
    <row r="154" s="2" customFormat="1">
      <c r="A154" s="35"/>
      <c r="B154" s="36"/>
      <c r="C154" s="37"/>
      <c r="D154" s="230" t="s">
        <v>151</v>
      </c>
      <c r="E154" s="37"/>
      <c r="F154" s="231" t="s">
        <v>186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151</v>
      </c>
      <c r="AU154" s="14" t="s">
        <v>149</v>
      </c>
    </row>
    <row r="155" s="2" customFormat="1" ht="14.4" customHeight="1">
      <c r="A155" s="35"/>
      <c r="B155" s="36"/>
      <c r="C155" s="216" t="s">
        <v>187</v>
      </c>
      <c r="D155" s="216" t="s">
        <v>144</v>
      </c>
      <c r="E155" s="217" t="s">
        <v>188</v>
      </c>
      <c r="F155" s="218" t="s">
        <v>189</v>
      </c>
      <c r="G155" s="219" t="s">
        <v>147</v>
      </c>
      <c r="H155" s="220">
        <v>2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44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148</v>
      </c>
      <c r="AT155" s="228" t="s">
        <v>144</v>
      </c>
      <c r="AU155" s="228" t="s">
        <v>149</v>
      </c>
      <c r="AY155" s="14" t="s">
        <v>140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149</v>
      </c>
      <c r="BK155" s="229">
        <f>ROUND(I155*H155,2)</f>
        <v>0</v>
      </c>
      <c r="BL155" s="14" t="s">
        <v>148</v>
      </c>
      <c r="BM155" s="228" t="s">
        <v>190</v>
      </c>
    </row>
    <row r="156" s="2" customFormat="1">
      <c r="A156" s="35"/>
      <c r="B156" s="36"/>
      <c r="C156" s="37"/>
      <c r="D156" s="230" t="s">
        <v>151</v>
      </c>
      <c r="E156" s="37"/>
      <c r="F156" s="231" t="s">
        <v>191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151</v>
      </c>
      <c r="AU156" s="14" t="s">
        <v>149</v>
      </c>
    </row>
    <row r="157" s="12" customFormat="1" ht="22.8" customHeight="1">
      <c r="A157" s="12"/>
      <c r="B157" s="200"/>
      <c r="C157" s="201"/>
      <c r="D157" s="202" t="s">
        <v>77</v>
      </c>
      <c r="E157" s="214" t="s">
        <v>192</v>
      </c>
      <c r="F157" s="214" t="s">
        <v>193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0.02</v>
      </c>
      <c r="S157" s="208"/>
      <c r="T157" s="210">
        <f>SUM(T158:T163)</f>
        <v>2.7720000000000002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77</v>
      </c>
      <c r="AU157" s="212" t="s">
        <v>86</v>
      </c>
      <c r="AY157" s="211" t="s">
        <v>140</v>
      </c>
      <c r="BK157" s="213">
        <f>SUM(BK158:BK163)</f>
        <v>0</v>
      </c>
    </row>
    <row r="158" s="2" customFormat="1" ht="14.4" customHeight="1">
      <c r="A158" s="35"/>
      <c r="B158" s="36"/>
      <c r="C158" s="216" t="s">
        <v>194</v>
      </c>
      <c r="D158" s="216" t="s">
        <v>144</v>
      </c>
      <c r="E158" s="217" t="s">
        <v>195</v>
      </c>
      <c r="F158" s="218" t="s">
        <v>196</v>
      </c>
      <c r="G158" s="219" t="s">
        <v>197</v>
      </c>
      <c r="H158" s="220">
        <v>0.02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44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148</v>
      </c>
      <c r="AT158" s="228" t="s">
        <v>144</v>
      </c>
      <c r="AU158" s="228" t="s">
        <v>149</v>
      </c>
      <c r="AY158" s="14" t="s">
        <v>140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149</v>
      </c>
      <c r="BK158" s="229">
        <f>ROUND(I158*H158,2)</f>
        <v>0</v>
      </c>
      <c r="BL158" s="14" t="s">
        <v>148</v>
      </c>
      <c r="BM158" s="228" t="s">
        <v>198</v>
      </c>
    </row>
    <row r="159" s="2" customFormat="1">
      <c r="A159" s="35"/>
      <c r="B159" s="36"/>
      <c r="C159" s="37"/>
      <c r="D159" s="230" t="s">
        <v>151</v>
      </c>
      <c r="E159" s="37"/>
      <c r="F159" s="231" t="s">
        <v>199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151</v>
      </c>
      <c r="AU159" s="14" t="s">
        <v>149</v>
      </c>
    </row>
    <row r="160" s="2" customFormat="1" ht="14.4" customHeight="1">
      <c r="A160" s="35"/>
      <c r="B160" s="36"/>
      <c r="C160" s="235" t="s">
        <v>200</v>
      </c>
      <c r="D160" s="235" t="s">
        <v>171</v>
      </c>
      <c r="E160" s="236" t="s">
        <v>201</v>
      </c>
      <c r="F160" s="237" t="s">
        <v>202</v>
      </c>
      <c r="G160" s="238" t="s">
        <v>197</v>
      </c>
      <c r="H160" s="239">
        <v>0.02</v>
      </c>
      <c r="I160" s="240"/>
      <c r="J160" s="241">
        <f>ROUND(I160*H160,2)</f>
        <v>0</v>
      </c>
      <c r="K160" s="242"/>
      <c r="L160" s="243"/>
      <c r="M160" s="244" t="s">
        <v>1</v>
      </c>
      <c r="N160" s="245" t="s">
        <v>44</v>
      </c>
      <c r="O160" s="88"/>
      <c r="P160" s="226">
        <f>O160*H160</f>
        <v>0</v>
      </c>
      <c r="Q160" s="226">
        <v>1</v>
      </c>
      <c r="R160" s="226">
        <f>Q160*H160</f>
        <v>0.02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174</v>
      </c>
      <c r="AT160" s="228" t="s">
        <v>171</v>
      </c>
      <c r="AU160" s="228" t="s">
        <v>149</v>
      </c>
      <c r="AY160" s="14" t="s">
        <v>140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149</v>
      </c>
      <c r="BK160" s="229">
        <f>ROUND(I160*H160,2)</f>
        <v>0</v>
      </c>
      <c r="BL160" s="14" t="s">
        <v>148</v>
      </c>
      <c r="BM160" s="228" t="s">
        <v>203</v>
      </c>
    </row>
    <row r="161" s="2" customFormat="1">
      <c r="A161" s="35"/>
      <c r="B161" s="36"/>
      <c r="C161" s="37"/>
      <c r="D161" s="230" t="s">
        <v>151</v>
      </c>
      <c r="E161" s="37"/>
      <c r="F161" s="231" t="s">
        <v>202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151</v>
      </c>
      <c r="AU161" s="14" t="s">
        <v>149</v>
      </c>
    </row>
    <row r="162" s="2" customFormat="1" ht="14.4" customHeight="1">
      <c r="A162" s="35"/>
      <c r="B162" s="36"/>
      <c r="C162" s="216" t="s">
        <v>204</v>
      </c>
      <c r="D162" s="216" t="s">
        <v>144</v>
      </c>
      <c r="E162" s="217" t="s">
        <v>205</v>
      </c>
      <c r="F162" s="218" t="s">
        <v>206</v>
      </c>
      <c r="G162" s="219" t="s">
        <v>207</v>
      </c>
      <c r="H162" s="220">
        <v>1.26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44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2.2000000000000002</v>
      </c>
      <c r="T162" s="227">
        <f>S162*H162</f>
        <v>2.7720000000000002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148</v>
      </c>
      <c r="AT162" s="228" t="s">
        <v>144</v>
      </c>
      <c r="AU162" s="228" t="s">
        <v>149</v>
      </c>
      <c r="AY162" s="14" t="s">
        <v>140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149</v>
      </c>
      <c r="BK162" s="229">
        <f>ROUND(I162*H162,2)</f>
        <v>0</v>
      </c>
      <c r="BL162" s="14" t="s">
        <v>148</v>
      </c>
      <c r="BM162" s="228" t="s">
        <v>208</v>
      </c>
    </row>
    <row r="163" s="2" customFormat="1">
      <c r="A163" s="35"/>
      <c r="B163" s="36"/>
      <c r="C163" s="37"/>
      <c r="D163" s="230" t="s">
        <v>151</v>
      </c>
      <c r="E163" s="37"/>
      <c r="F163" s="231" t="s">
        <v>209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151</v>
      </c>
      <c r="AU163" s="14" t="s">
        <v>149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210</v>
      </c>
      <c r="F164" s="214" t="s">
        <v>211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SUM(P165:P166)</f>
        <v>0</v>
      </c>
      <c r="Q164" s="208"/>
      <c r="R164" s="209">
        <f>SUM(R165:R166)</f>
        <v>0</v>
      </c>
      <c r="S164" s="208"/>
      <c r="T164" s="21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140</v>
      </c>
      <c r="BK164" s="213">
        <f>SUM(BK165:BK166)</f>
        <v>0</v>
      </c>
    </row>
    <row r="165" s="2" customFormat="1" ht="14.4" customHeight="1">
      <c r="A165" s="35"/>
      <c r="B165" s="36"/>
      <c r="C165" s="216" t="s">
        <v>212</v>
      </c>
      <c r="D165" s="216" t="s">
        <v>144</v>
      </c>
      <c r="E165" s="217" t="s">
        <v>213</v>
      </c>
      <c r="F165" s="218" t="s">
        <v>214</v>
      </c>
      <c r="G165" s="219" t="s">
        <v>197</v>
      </c>
      <c r="H165" s="220">
        <v>1.3999999999999999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44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148</v>
      </c>
      <c r="AT165" s="228" t="s">
        <v>144</v>
      </c>
      <c r="AU165" s="228" t="s">
        <v>149</v>
      </c>
      <c r="AY165" s="14" t="s">
        <v>140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149</v>
      </c>
      <c r="BK165" s="229">
        <f>ROUND(I165*H165,2)</f>
        <v>0</v>
      </c>
      <c r="BL165" s="14" t="s">
        <v>148</v>
      </c>
      <c r="BM165" s="228" t="s">
        <v>215</v>
      </c>
    </row>
    <row r="166" s="2" customFormat="1">
      <c r="A166" s="35"/>
      <c r="B166" s="36"/>
      <c r="C166" s="37"/>
      <c r="D166" s="230" t="s">
        <v>151</v>
      </c>
      <c r="E166" s="37"/>
      <c r="F166" s="231" t="s">
        <v>216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151</v>
      </c>
      <c r="AU166" s="14" t="s">
        <v>149</v>
      </c>
    </row>
    <row r="167" s="12" customFormat="1" ht="25.92" customHeight="1">
      <c r="A167" s="12"/>
      <c r="B167" s="200"/>
      <c r="C167" s="201"/>
      <c r="D167" s="202" t="s">
        <v>77</v>
      </c>
      <c r="E167" s="203" t="s">
        <v>217</v>
      </c>
      <c r="F167" s="203" t="s">
        <v>218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P168+P179+P218+P223+P251+P254+P267+P308+P329+P368+P373+P394+P451</f>
        <v>0</v>
      </c>
      <c r="Q167" s="208"/>
      <c r="R167" s="209">
        <f>R168+R179+R218+R223+R251+R254+R267+R308+R329+R368+R373+R394+R451</f>
        <v>1.1315300000000002</v>
      </c>
      <c r="S167" s="208"/>
      <c r="T167" s="210">
        <f>T168+T179+T218+T223+T251+T254+T267+T308+T329+T368+T373+T394+T451</f>
        <v>6.40116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149</v>
      </c>
      <c r="AT167" s="212" t="s">
        <v>77</v>
      </c>
      <c r="AU167" s="212" t="s">
        <v>78</v>
      </c>
      <c r="AY167" s="211" t="s">
        <v>140</v>
      </c>
      <c r="BK167" s="213">
        <f>BK168+BK179+BK218+BK223+BK251+BK254+BK267+BK308+BK329+BK368+BK373+BK394+BK451</f>
        <v>0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219</v>
      </c>
      <c r="F168" s="214" t="s">
        <v>220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SUM(P169:P178)</f>
        <v>0</v>
      </c>
      <c r="Q168" s="208"/>
      <c r="R168" s="209">
        <f>SUM(R169:R178)</f>
        <v>0.015689999999999999</v>
      </c>
      <c r="S168" s="208"/>
      <c r="T168" s="210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149</v>
      </c>
      <c r="AT168" s="212" t="s">
        <v>77</v>
      </c>
      <c r="AU168" s="212" t="s">
        <v>86</v>
      </c>
      <c r="AY168" s="211" t="s">
        <v>140</v>
      </c>
      <c r="BK168" s="213">
        <f>SUM(BK169:BK178)</f>
        <v>0</v>
      </c>
    </row>
    <row r="169" s="2" customFormat="1" ht="14.4" customHeight="1">
      <c r="A169" s="35"/>
      <c r="B169" s="36"/>
      <c r="C169" s="216" t="s">
        <v>221</v>
      </c>
      <c r="D169" s="216" t="s">
        <v>144</v>
      </c>
      <c r="E169" s="217" t="s">
        <v>222</v>
      </c>
      <c r="F169" s="218" t="s">
        <v>223</v>
      </c>
      <c r="G169" s="219" t="s">
        <v>147</v>
      </c>
      <c r="H169" s="220">
        <v>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44</v>
      </c>
      <c r="O169" s="88"/>
      <c r="P169" s="226">
        <f>O169*H169</f>
        <v>0</v>
      </c>
      <c r="Q169" s="226">
        <v>0.00064999999999999997</v>
      </c>
      <c r="R169" s="226">
        <f>Q169*H169</f>
        <v>0.00064999999999999997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224</v>
      </c>
      <c r="AT169" s="228" t="s">
        <v>144</v>
      </c>
      <c r="AU169" s="228" t="s">
        <v>149</v>
      </c>
      <c r="AY169" s="14" t="s">
        <v>140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149</v>
      </c>
      <c r="BK169" s="229">
        <f>ROUND(I169*H169,2)</f>
        <v>0</v>
      </c>
      <c r="BL169" s="14" t="s">
        <v>224</v>
      </c>
      <c r="BM169" s="228" t="s">
        <v>225</v>
      </c>
    </row>
    <row r="170" s="2" customFormat="1">
      <c r="A170" s="35"/>
      <c r="B170" s="36"/>
      <c r="C170" s="37"/>
      <c r="D170" s="230" t="s">
        <v>151</v>
      </c>
      <c r="E170" s="37"/>
      <c r="F170" s="231" t="s">
        <v>226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151</v>
      </c>
      <c r="AU170" s="14" t="s">
        <v>149</v>
      </c>
    </row>
    <row r="171" s="2" customFormat="1" ht="24.15" customHeight="1">
      <c r="A171" s="35"/>
      <c r="B171" s="36"/>
      <c r="C171" s="235" t="s">
        <v>227</v>
      </c>
      <c r="D171" s="235" t="s">
        <v>171</v>
      </c>
      <c r="E171" s="236" t="s">
        <v>228</v>
      </c>
      <c r="F171" s="237" t="s">
        <v>229</v>
      </c>
      <c r="G171" s="238" t="s">
        <v>147</v>
      </c>
      <c r="H171" s="239">
        <v>1.1499999999999999</v>
      </c>
      <c r="I171" s="240"/>
      <c r="J171" s="241">
        <f>ROUND(I171*H171,2)</f>
        <v>0</v>
      </c>
      <c r="K171" s="242"/>
      <c r="L171" s="243"/>
      <c r="M171" s="244" t="s">
        <v>1</v>
      </c>
      <c r="N171" s="245" t="s">
        <v>44</v>
      </c>
      <c r="O171" s="88"/>
      <c r="P171" s="226">
        <f>O171*H171</f>
        <v>0</v>
      </c>
      <c r="Q171" s="226">
        <v>0.0044000000000000003</v>
      </c>
      <c r="R171" s="226">
        <f>Q171*H171</f>
        <v>0.0050600000000000003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230</v>
      </c>
      <c r="AT171" s="228" t="s">
        <v>171</v>
      </c>
      <c r="AU171" s="228" t="s">
        <v>149</v>
      </c>
      <c r="AY171" s="14" t="s">
        <v>140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149</v>
      </c>
      <c r="BK171" s="229">
        <f>ROUND(I171*H171,2)</f>
        <v>0</v>
      </c>
      <c r="BL171" s="14" t="s">
        <v>224</v>
      </c>
      <c r="BM171" s="228" t="s">
        <v>231</v>
      </c>
    </row>
    <row r="172" s="2" customFormat="1">
      <c r="A172" s="35"/>
      <c r="B172" s="36"/>
      <c r="C172" s="37"/>
      <c r="D172" s="230" t="s">
        <v>151</v>
      </c>
      <c r="E172" s="37"/>
      <c r="F172" s="231" t="s">
        <v>229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151</v>
      </c>
      <c r="AU172" s="14" t="s">
        <v>149</v>
      </c>
    </row>
    <row r="173" s="2" customFormat="1" ht="14.4" customHeight="1">
      <c r="A173" s="35"/>
      <c r="B173" s="36"/>
      <c r="C173" s="216" t="s">
        <v>232</v>
      </c>
      <c r="D173" s="216" t="s">
        <v>144</v>
      </c>
      <c r="E173" s="217" t="s">
        <v>233</v>
      </c>
      <c r="F173" s="218" t="s">
        <v>234</v>
      </c>
      <c r="G173" s="219" t="s">
        <v>179</v>
      </c>
      <c r="H173" s="220">
        <v>2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44</v>
      </c>
      <c r="O173" s="88"/>
      <c r="P173" s="226">
        <f>O173*H173</f>
        <v>0</v>
      </c>
      <c r="Q173" s="226">
        <v>0.00019000000000000001</v>
      </c>
      <c r="R173" s="226">
        <f>Q173*H173</f>
        <v>0.00038000000000000002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224</v>
      </c>
      <c r="AT173" s="228" t="s">
        <v>144</v>
      </c>
      <c r="AU173" s="228" t="s">
        <v>149</v>
      </c>
      <c r="AY173" s="14" t="s">
        <v>140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149</v>
      </c>
      <c r="BK173" s="229">
        <f>ROUND(I173*H173,2)</f>
        <v>0</v>
      </c>
      <c r="BL173" s="14" t="s">
        <v>224</v>
      </c>
      <c r="BM173" s="228" t="s">
        <v>235</v>
      </c>
    </row>
    <row r="174" s="2" customFormat="1">
      <c r="A174" s="35"/>
      <c r="B174" s="36"/>
      <c r="C174" s="37"/>
      <c r="D174" s="230" t="s">
        <v>151</v>
      </c>
      <c r="E174" s="37"/>
      <c r="F174" s="231" t="s">
        <v>236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151</v>
      </c>
      <c r="AU174" s="14" t="s">
        <v>149</v>
      </c>
    </row>
    <row r="175" s="2" customFormat="1" ht="24.15" customHeight="1">
      <c r="A175" s="35"/>
      <c r="B175" s="36"/>
      <c r="C175" s="235" t="s">
        <v>237</v>
      </c>
      <c r="D175" s="235" t="s">
        <v>171</v>
      </c>
      <c r="E175" s="236" t="s">
        <v>238</v>
      </c>
      <c r="F175" s="237" t="s">
        <v>239</v>
      </c>
      <c r="G175" s="238" t="s">
        <v>147</v>
      </c>
      <c r="H175" s="239">
        <v>2</v>
      </c>
      <c r="I175" s="240"/>
      <c r="J175" s="241">
        <f>ROUND(I175*H175,2)</f>
        <v>0</v>
      </c>
      <c r="K175" s="242"/>
      <c r="L175" s="243"/>
      <c r="M175" s="244" t="s">
        <v>1</v>
      </c>
      <c r="N175" s="245" t="s">
        <v>44</v>
      </c>
      <c r="O175" s="88"/>
      <c r="P175" s="226">
        <f>O175*H175</f>
        <v>0</v>
      </c>
      <c r="Q175" s="226">
        <v>0.0047999999999999996</v>
      </c>
      <c r="R175" s="226">
        <f>Q175*H175</f>
        <v>0.0095999999999999992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230</v>
      </c>
      <c r="AT175" s="228" t="s">
        <v>171</v>
      </c>
      <c r="AU175" s="228" t="s">
        <v>149</v>
      </c>
      <c r="AY175" s="14" t="s">
        <v>140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149</v>
      </c>
      <c r="BK175" s="229">
        <f>ROUND(I175*H175,2)</f>
        <v>0</v>
      </c>
      <c r="BL175" s="14" t="s">
        <v>224</v>
      </c>
      <c r="BM175" s="228" t="s">
        <v>240</v>
      </c>
    </row>
    <row r="176" s="2" customFormat="1">
      <c r="A176" s="35"/>
      <c r="B176" s="36"/>
      <c r="C176" s="37"/>
      <c r="D176" s="230" t="s">
        <v>151</v>
      </c>
      <c r="E176" s="37"/>
      <c r="F176" s="231" t="s">
        <v>239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151</v>
      </c>
      <c r="AU176" s="14" t="s">
        <v>149</v>
      </c>
    </row>
    <row r="177" s="2" customFormat="1" ht="14.4" customHeight="1">
      <c r="A177" s="35"/>
      <c r="B177" s="36"/>
      <c r="C177" s="216" t="s">
        <v>241</v>
      </c>
      <c r="D177" s="216" t="s">
        <v>144</v>
      </c>
      <c r="E177" s="217" t="s">
        <v>242</v>
      </c>
      <c r="F177" s="218" t="s">
        <v>243</v>
      </c>
      <c r="G177" s="219" t="s">
        <v>197</v>
      </c>
      <c r="H177" s="220">
        <v>0.016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44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224</v>
      </c>
      <c r="AT177" s="228" t="s">
        <v>144</v>
      </c>
      <c r="AU177" s="228" t="s">
        <v>149</v>
      </c>
      <c r="AY177" s="14" t="s">
        <v>140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149</v>
      </c>
      <c r="BK177" s="229">
        <f>ROUND(I177*H177,2)</f>
        <v>0</v>
      </c>
      <c r="BL177" s="14" t="s">
        <v>224</v>
      </c>
      <c r="BM177" s="228" t="s">
        <v>244</v>
      </c>
    </row>
    <row r="178" s="2" customFormat="1">
      <c r="A178" s="35"/>
      <c r="B178" s="36"/>
      <c r="C178" s="37"/>
      <c r="D178" s="230" t="s">
        <v>151</v>
      </c>
      <c r="E178" s="37"/>
      <c r="F178" s="231" t="s">
        <v>245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151</v>
      </c>
      <c r="AU178" s="14" t="s">
        <v>149</v>
      </c>
    </row>
    <row r="179" s="12" customFormat="1" ht="22.8" customHeight="1">
      <c r="A179" s="12"/>
      <c r="B179" s="200"/>
      <c r="C179" s="201"/>
      <c r="D179" s="202" t="s">
        <v>77</v>
      </c>
      <c r="E179" s="214" t="s">
        <v>246</v>
      </c>
      <c r="F179" s="214" t="s">
        <v>247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SUM(P180:P217)</f>
        <v>0</v>
      </c>
      <c r="Q179" s="208"/>
      <c r="R179" s="209">
        <f>SUM(R180:R217)</f>
        <v>0.11914</v>
      </c>
      <c r="S179" s="208"/>
      <c r="T179" s="210">
        <f>SUM(T180:T217)</f>
        <v>0.49769999999999998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149</v>
      </c>
      <c r="AT179" s="212" t="s">
        <v>77</v>
      </c>
      <c r="AU179" s="212" t="s">
        <v>86</v>
      </c>
      <c r="AY179" s="211" t="s">
        <v>140</v>
      </c>
      <c r="BK179" s="213">
        <f>SUM(BK180:BK217)</f>
        <v>0</v>
      </c>
    </row>
    <row r="180" s="2" customFormat="1" ht="14.4" customHeight="1">
      <c r="A180" s="35"/>
      <c r="B180" s="36"/>
      <c r="C180" s="216" t="s">
        <v>248</v>
      </c>
      <c r="D180" s="216" t="s">
        <v>144</v>
      </c>
      <c r="E180" s="217" t="s">
        <v>249</v>
      </c>
      <c r="F180" s="218" t="s">
        <v>250</v>
      </c>
      <c r="G180" s="219" t="s">
        <v>251</v>
      </c>
      <c r="H180" s="220">
        <v>60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44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0.0053099999999999996</v>
      </c>
      <c r="T180" s="227">
        <f>S180*H180</f>
        <v>0.31859999999999999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148</v>
      </c>
      <c r="AT180" s="228" t="s">
        <v>144</v>
      </c>
      <c r="AU180" s="228" t="s">
        <v>149</v>
      </c>
      <c r="AY180" s="14" t="s">
        <v>140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149</v>
      </c>
      <c r="BK180" s="229">
        <f>ROUND(I180*H180,2)</f>
        <v>0</v>
      </c>
      <c r="BL180" s="14" t="s">
        <v>148</v>
      </c>
      <c r="BM180" s="228" t="s">
        <v>252</v>
      </c>
    </row>
    <row r="181" s="2" customFormat="1">
      <c r="A181" s="35"/>
      <c r="B181" s="36"/>
      <c r="C181" s="37"/>
      <c r="D181" s="230" t="s">
        <v>151</v>
      </c>
      <c r="E181" s="37"/>
      <c r="F181" s="231" t="s">
        <v>250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151</v>
      </c>
      <c r="AU181" s="14" t="s">
        <v>149</v>
      </c>
    </row>
    <row r="182" s="2" customFormat="1" ht="14.4" customHeight="1">
      <c r="A182" s="35"/>
      <c r="B182" s="36"/>
      <c r="C182" s="216" t="s">
        <v>253</v>
      </c>
      <c r="D182" s="216" t="s">
        <v>144</v>
      </c>
      <c r="E182" s="217" t="s">
        <v>254</v>
      </c>
      <c r="F182" s="218" t="s">
        <v>255</v>
      </c>
      <c r="G182" s="219" t="s">
        <v>251</v>
      </c>
      <c r="H182" s="220">
        <v>30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44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0.0059699999999999996</v>
      </c>
      <c r="T182" s="227">
        <f>S182*H182</f>
        <v>0.17909999999999998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148</v>
      </c>
      <c r="AT182" s="228" t="s">
        <v>144</v>
      </c>
      <c r="AU182" s="228" t="s">
        <v>149</v>
      </c>
      <c r="AY182" s="14" t="s">
        <v>140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149</v>
      </c>
      <c r="BK182" s="229">
        <f>ROUND(I182*H182,2)</f>
        <v>0</v>
      </c>
      <c r="BL182" s="14" t="s">
        <v>148</v>
      </c>
      <c r="BM182" s="228" t="s">
        <v>256</v>
      </c>
    </row>
    <row r="183" s="2" customFormat="1">
      <c r="A183" s="35"/>
      <c r="B183" s="36"/>
      <c r="C183" s="37"/>
      <c r="D183" s="230" t="s">
        <v>151</v>
      </c>
      <c r="E183" s="37"/>
      <c r="F183" s="231" t="s">
        <v>255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151</v>
      </c>
      <c r="AU183" s="14" t="s">
        <v>149</v>
      </c>
    </row>
    <row r="184" s="2" customFormat="1" ht="14.4" customHeight="1">
      <c r="A184" s="35"/>
      <c r="B184" s="36"/>
      <c r="C184" s="235" t="s">
        <v>257</v>
      </c>
      <c r="D184" s="235" t="s">
        <v>171</v>
      </c>
      <c r="E184" s="236" t="s">
        <v>258</v>
      </c>
      <c r="F184" s="237" t="s">
        <v>259</v>
      </c>
      <c r="G184" s="238" t="s">
        <v>251</v>
      </c>
      <c r="H184" s="239">
        <v>50</v>
      </c>
      <c r="I184" s="240"/>
      <c r="J184" s="241">
        <f>ROUND(I184*H184,2)</f>
        <v>0</v>
      </c>
      <c r="K184" s="242"/>
      <c r="L184" s="243"/>
      <c r="M184" s="244" t="s">
        <v>1</v>
      </c>
      <c r="N184" s="245" t="s">
        <v>44</v>
      </c>
      <c r="O184" s="88"/>
      <c r="P184" s="226">
        <f>O184*H184</f>
        <v>0</v>
      </c>
      <c r="Q184" s="226">
        <v>0.00032000000000000003</v>
      </c>
      <c r="R184" s="226">
        <f>Q184*H184</f>
        <v>0.016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174</v>
      </c>
      <c r="AT184" s="228" t="s">
        <v>171</v>
      </c>
      <c r="AU184" s="228" t="s">
        <v>149</v>
      </c>
      <c r="AY184" s="14" t="s">
        <v>140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149</v>
      </c>
      <c r="BK184" s="229">
        <f>ROUND(I184*H184,2)</f>
        <v>0</v>
      </c>
      <c r="BL184" s="14" t="s">
        <v>148</v>
      </c>
      <c r="BM184" s="228" t="s">
        <v>260</v>
      </c>
    </row>
    <row r="185" s="2" customFormat="1">
      <c r="A185" s="35"/>
      <c r="B185" s="36"/>
      <c r="C185" s="37"/>
      <c r="D185" s="230" t="s">
        <v>151</v>
      </c>
      <c r="E185" s="37"/>
      <c r="F185" s="231" t="s">
        <v>259</v>
      </c>
      <c r="G185" s="37"/>
      <c r="H185" s="37"/>
      <c r="I185" s="232"/>
      <c r="J185" s="37"/>
      <c r="K185" s="37"/>
      <c r="L185" s="41"/>
      <c r="M185" s="233"/>
      <c r="N185" s="23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151</v>
      </c>
      <c r="AU185" s="14" t="s">
        <v>149</v>
      </c>
    </row>
    <row r="186" s="2" customFormat="1" ht="14.4" customHeight="1">
      <c r="A186" s="35"/>
      <c r="B186" s="36"/>
      <c r="C186" s="235" t="s">
        <v>261</v>
      </c>
      <c r="D186" s="235" t="s">
        <v>171</v>
      </c>
      <c r="E186" s="236" t="s">
        <v>262</v>
      </c>
      <c r="F186" s="237" t="s">
        <v>263</v>
      </c>
      <c r="G186" s="238" t="s">
        <v>251</v>
      </c>
      <c r="H186" s="239">
        <v>8</v>
      </c>
      <c r="I186" s="240"/>
      <c r="J186" s="241">
        <f>ROUND(I186*H186,2)</f>
        <v>0</v>
      </c>
      <c r="K186" s="242"/>
      <c r="L186" s="243"/>
      <c r="M186" s="244" t="s">
        <v>1</v>
      </c>
      <c r="N186" s="245" t="s">
        <v>44</v>
      </c>
      <c r="O186" s="88"/>
      <c r="P186" s="226">
        <f>O186*H186</f>
        <v>0</v>
      </c>
      <c r="Q186" s="226">
        <v>0.00072000000000000005</v>
      </c>
      <c r="R186" s="226">
        <f>Q186*H186</f>
        <v>0.0057600000000000004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174</v>
      </c>
      <c r="AT186" s="228" t="s">
        <v>171</v>
      </c>
      <c r="AU186" s="228" t="s">
        <v>149</v>
      </c>
      <c r="AY186" s="14" t="s">
        <v>140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149</v>
      </c>
      <c r="BK186" s="229">
        <f>ROUND(I186*H186,2)</f>
        <v>0</v>
      </c>
      <c r="BL186" s="14" t="s">
        <v>148</v>
      </c>
      <c r="BM186" s="228" t="s">
        <v>264</v>
      </c>
    </row>
    <row r="187" s="2" customFormat="1">
      <c r="A187" s="35"/>
      <c r="B187" s="36"/>
      <c r="C187" s="37"/>
      <c r="D187" s="230" t="s">
        <v>151</v>
      </c>
      <c r="E187" s="37"/>
      <c r="F187" s="231" t="s">
        <v>263</v>
      </c>
      <c r="G187" s="37"/>
      <c r="H187" s="37"/>
      <c r="I187" s="232"/>
      <c r="J187" s="37"/>
      <c r="K187" s="37"/>
      <c r="L187" s="41"/>
      <c r="M187" s="233"/>
      <c r="N187" s="23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151</v>
      </c>
      <c r="AU187" s="14" t="s">
        <v>149</v>
      </c>
    </row>
    <row r="188" s="2" customFormat="1" ht="14.4" customHeight="1">
      <c r="A188" s="35"/>
      <c r="B188" s="36"/>
      <c r="C188" s="235" t="s">
        <v>265</v>
      </c>
      <c r="D188" s="235" t="s">
        <v>171</v>
      </c>
      <c r="E188" s="236" t="s">
        <v>266</v>
      </c>
      <c r="F188" s="237" t="s">
        <v>267</v>
      </c>
      <c r="G188" s="238" t="s">
        <v>251</v>
      </c>
      <c r="H188" s="239">
        <v>4</v>
      </c>
      <c r="I188" s="240"/>
      <c r="J188" s="241">
        <f>ROUND(I188*H188,2)</f>
        <v>0</v>
      </c>
      <c r="K188" s="242"/>
      <c r="L188" s="243"/>
      <c r="M188" s="244" t="s">
        <v>1</v>
      </c>
      <c r="N188" s="245" t="s">
        <v>44</v>
      </c>
      <c r="O188" s="88"/>
      <c r="P188" s="226">
        <f>O188*H188</f>
        <v>0</v>
      </c>
      <c r="Q188" s="226">
        <v>0.00125</v>
      </c>
      <c r="R188" s="226">
        <f>Q188*H188</f>
        <v>0.0050000000000000001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174</v>
      </c>
      <c r="AT188" s="228" t="s">
        <v>171</v>
      </c>
      <c r="AU188" s="228" t="s">
        <v>149</v>
      </c>
      <c r="AY188" s="14" t="s">
        <v>140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149</v>
      </c>
      <c r="BK188" s="229">
        <f>ROUND(I188*H188,2)</f>
        <v>0</v>
      </c>
      <c r="BL188" s="14" t="s">
        <v>148</v>
      </c>
      <c r="BM188" s="228" t="s">
        <v>268</v>
      </c>
    </row>
    <row r="189" s="2" customFormat="1">
      <c r="A189" s="35"/>
      <c r="B189" s="36"/>
      <c r="C189" s="37"/>
      <c r="D189" s="230" t="s">
        <v>151</v>
      </c>
      <c r="E189" s="37"/>
      <c r="F189" s="231" t="s">
        <v>267</v>
      </c>
      <c r="G189" s="37"/>
      <c r="H189" s="37"/>
      <c r="I189" s="232"/>
      <c r="J189" s="37"/>
      <c r="K189" s="37"/>
      <c r="L189" s="41"/>
      <c r="M189" s="233"/>
      <c r="N189" s="23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151</v>
      </c>
      <c r="AU189" s="14" t="s">
        <v>149</v>
      </c>
    </row>
    <row r="190" s="2" customFormat="1" ht="14.4" customHeight="1">
      <c r="A190" s="35"/>
      <c r="B190" s="36"/>
      <c r="C190" s="235" t="s">
        <v>269</v>
      </c>
      <c r="D190" s="235" t="s">
        <v>171</v>
      </c>
      <c r="E190" s="236" t="s">
        <v>270</v>
      </c>
      <c r="F190" s="237" t="s">
        <v>271</v>
      </c>
      <c r="G190" s="238" t="s">
        <v>251</v>
      </c>
      <c r="H190" s="239">
        <v>18</v>
      </c>
      <c r="I190" s="240"/>
      <c r="J190" s="241">
        <f>ROUND(I190*H190,2)</f>
        <v>0</v>
      </c>
      <c r="K190" s="242"/>
      <c r="L190" s="243"/>
      <c r="M190" s="244" t="s">
        <v>1</v>
      </c>
      <c r="N190" s="245" t="s">
        <v>44</v>
      </c>
      <c r="O190" s="88"/>
      <c r="P190" s="226">
        <f>O190*H190</f>
        <v>0</v>
      </c>
      <c r="Q190" s="226">
        <v>0.0020999999999999999</v>
      </c>
      <c r="R190" s="226">
        <f>Q190*H190</f>
        <v>0.0378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174</v>
      </c>
      <c r="AT190" s="228" t="s">
        <v>171</v>
      </c>
      <c r="AU190" s="228" t="s">
        <v>149</v>
      </c>
      <c r="AY190" s="14" t="s">
        <v>140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149</v>
      </c>
      <c r="BK190" s="229">
        <f>ROUND(I190*H190,2)</f>
        <v>0</v>
      </c>
      <c r="BL190" s="14" t="s">
        <v>148</v>
      </c>
      <c r="BM190" s="228" t="s">
        <v>272</v>
      </c>
    </row>
    <row r="191" s="2" customFormat="1">
      <c r="A191" s="35"/>
      <c r="B191" s="36"/>
      <c r="C191" s="37"/>
      <c r="D191" s="230" t="s">
        <v>151</v>
      </c>
      <c r="E191" s="37"/>
      <c r="F191" s="231" t="s">
        <v>271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151</v>
      </c>
      <c r="AU191" s="14" t="s">
        <v>149</v>
      </c>
    </row>
    <row r="192" s="2" customFormat="1" ht="14.4" customHeight="1">
      <c r="A192" s="35"/>
      <c r="B192" s="36"/>
      <c r="C192" s="235" t="s">
        <v>273</v>
      </c>
      <c r="D192" s="235" t="s">
        <v>171</v>
      </c>
      <c r="E192" s="236" t="s">
        <v>274</v>
      </c>
      <c r="F192" s="237" t="s">
        <v>275</v>
      </c>
      <c r="G192" s="238" t="s">
        <v>251</v>
      </c>
      <c r="H192" s="239">
        <v>10</v>
      </c>
      <c r="I192" s="240"/>
      <c r="J192" s="241">
        <f>ROUND(I192*H192,2)</f>
        <v>0</v>
      </c>
      <c r="K192" s="242"/>
      <c r="L192" s="243"/>
      <c r="M192" s="244" t="s">
        <v>1</v>
      </c>
      <c r="N192" s="245" t="s">
        <v>44</v>
      </c>
      <c r="O192" s="88"/>
      <c r="P192" s="226">
        <f>O192*H192</f>
        <v>0</v>
      </c>
      <c r="Q192" s="226">
        <v>0.00125</v>
      </c>
      <c r="R192" s="226">
        <f>Q192*H192</f>
        <v>0.012500000000000001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174</v>
      </c>
      <c r="AT192" s="228" t="s">
        <v>171</v>
      </c>
      <c r="AU192" s="228" t="s">
        <v>149</v>
      </c>
      <c r="AY192" s="14" t="s">
        <v>140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149</v>
      </c>
      <c r="BK192" s="229">
        <f>ROUND(I192*H192,2)</f>
        <v>0</v>
      </c>
      <c r="BL192" s="14" t="s">
        <v>148</v>
      </c>
      <c r="BM192" s="228" t="s">
        <v>276</v>
      </c>
    </row>
    <row r="193" s="2" customFormat="1">
      <c r="A193" s="35"/>
      <c r="B193" s="36"/>
      <c r="C193" s="37"/>
      <c r="D193" s="230" t="s">
        <v>151</v>
      </c>
      <c r="E193" s="37"/>
      <c r="F193" s="231" t="s">
        <v>277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151</v>
      </c>
      <c r="AU193" s="14" t="s">
        <v>149</v>
      </c>
    </row>
    <row r="194" s="2" customFormat="1" ht="14.4" customHeight="1">
      <c r="A194" s="35"/>
      <c r="B194" s="36"/>
      <c r="C194" s="235" t="s">
        <v>278</v>
      </c>
      <c r="D194" s="235" t="s">
        <v>171</v>
      </c>
      <c r="E194" s="236" t="s">
        <v>279</v>
      </c>
      <c r="F194" s="237" t="s">
        <v>280</v>
      </c>
      <c r="G194" s="238" t="s">
        <v>251</v>
      </c>
      <c r="H194" s="239">
        <v>12</v>
      </c>
      <c r="I194" s="240"/>
      <c r="J194" s="241">
        <f>ROUND(I194*H194,2)</f>
        <v>0</v>
      </c>
      <c r="K194" s="242"/>
      <c r="L194" s="243"/>
      <c r="M194" s="244" t="s">
        <v>1</v>
      </c>
      <c r="N194" s="245" t="s">
        <v>44</v>
      </c>
      <c r="O194" s="88"/>
      <c r="P194" s="226">
        <f>O194*H194</f>
        <v>0</v>
      </c>
      <c r="Q194" s="226">
        <v>0.00108</v>
      </c>
      <c r="R194" s="226">
        <f>Q194*H194</f>
        <v>0.012959999999999999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174</v>
      </c>
      <c r="AT194" s="228" t="s">
        <v>171</v>
      </c>
      <c r="AU194" s="228" t="s">
        <v>149</v>
      </c>
      <c r="AY194" s="14" t="s">
        <v>140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149</v>
      </c>
      <c r="BK194" s="229">
        <f>ROUND(I194*H194,2)</f>
        <v>0</v>
      </c>
      <c r="BL194" s="14" t="s">
        <v>148</v>
      </c>
      <c r="BM194" s="228" t="s">
        <v>281</v>
      </c>
    </row>
    <row r="195" s="2" customFormat="1">
      <c r="A195" s="35"/>
      <c r="B195" s="36"/>
      <c r="C195" s="37"/>
      <c r="D195" s="230" t="s">
        <v>151</v>
      </c>
      <c r="E195" s="37"/>
      <c r="F195" s="231" t="s">
        <v>282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151</v>
      </c>
      <c r="AU195" s="14" t="s">
        <v>149</v>
      </c>
    </row>
    <row r="196" s="2" customFormat="1" ht="14.4" customHeight="1">
      <c r="A196" s="35"/>
      <c r="B196" s="36"/>
      <c r="C196" s="235" t="s">
        <v>283</v>
      </c>
      <c r="D196" s="235" t="s">
        <v>171</v>
      </c>
      <c r="E196" s="236" t="s">
        <v>284</v>
      </c>
      <c r="F196" s="237" t="s">
        <v>285</v>
      </c>
      <c r="G196" s="238" t="s">
        <v>197</v>
      </c>
      <c r="H196" s="239">
        <v>0.5</v>
      </c>
      <c r="I196" s="240"/>
      <c r="J196" s="241">
        <f>ROUND(I196*H196,2)</f>
        <v>0</v>
      </c>
      <c r="K196" s="242"/>
      <c r="L196" s="243"/>
      <c r="M196" s="244" t="s">
        <v>1</v>
      </c>
      <c r="N196" s="245" t="s">
        <v>44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174</v>
      </c>
      <c r="AT196" s="228" t="s">
        <v>171</v>
      </c>
      <c r="AU196" s="228" t="s">
        <v>149</v>
      </c>
      <c r="AY196" s="14" t="s">
        <v>140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149</v>
      </c>
      <c r="BK196" s="229">
        <f>ROUND(I196*H196,2)</f>
        <v>0</v>
      </c>
      <c r="BL196" s="14" t="s">
        <v>148</v>
      </c>
      <c r="BM196" s="228" t="s">
        <v>286</v>
      </c>
    </row>
    <row r="197" s="2" customFormat="1">
      <c r="A197" s="35"/>
      <c r="B197" s="36"/>
      <c r="C197" s="37"/>
      <c r="D197" s="230" t="s">
        <v>151</v>
      </c>
      <c r="E197" s="37"/>
      <c r="F197" s="231" t="s">
        <v>285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151</v>
      </c>
      <c r="AU197" s="14" t="s">
        <v>149</v>
      </c>
    </row>
    <row r="198" s="2" customFormat="1" ht="14.4" customHeight="1">
      <c r="A198" s="35"/>
      <c r="B198" s="36"/>
      <c r="C198" s="216" t="s">
        <v>287</v>
      </c>
      <c r="D198" s="216" t="s">
        <v>144</v>
      </c>
      <c r="E198" s="217" t="s">
        <v>288</v>
      </c>
      <c r="F198" s="218" t="s">
        <v>289</v>
      </c>
      <c r="G198" s="219" t="s">
        <v>251</v>
      </c>
      <c r="H198" s="220">
        <v>58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44</v>
      </c>
      <c r="O198" s="88"/>
      <c r="P198" s="226">
        <f>O198*H198</f>
        <v>0</v>
      </c>
      <c r="Q198" s="226">
        <v>0.00020000000000000001</v>
      </c>
      <c r="R198" s="226">
        <f>Q198*H198</f>
        <v>0.011600000000000001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148</v>
      </c>
      <c r="AT198" s="228" t="s">
        <v>144</v>
      </c>
      <c r="AU198" s="228" t="s">
        <v>149</v>
      </c>
      <c r="AY198" s="14" t="s">
        <v>140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149</v>
      </c>
      <c r="BK198" s="229">
        <f>ROUND(I198*H198,2)</f>
        <v>0</v>
      </c>
      <c r="BL198" s="14" t="s">
        <v>148</v>
      </c>
      <c r="BM198" s="228" t="s">
        <v>290</v>
      </c>
    </row>
    <row r="199" s="2" customFormat="1">
      <c r="A199" s="35"/>
      <c r="B199" s="36"/>
      <c r="C199" s="37"/>
      <c r="D199" s="230" t="s">
        <v>151</v>
      </c>
      <c r="E199" s="37"/>
      <c r="F199" s="231" t="s">
        <v>289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151</v>
      </c>
      <c r="AU199" s="14" t="s">
        <v>149</v>
      </c>
    </row>
    <row r="200" s="2" customFormat="1" ht="14.4" customHeight="1">
      <c r="A200" s="35"/>
      <c r="B200" s="36"/>
      <c r="C200" s="216" t="s">
        <v>291</v>
      </c>
      <c r="D200" s="216" t="s">
        <v>144</v>
      </c>
      <c r="E200" s="217" t="s">
        <v>292</v>
      </c>
      <c r="F200" s="218" t="s">
        <v>293</v>
      </c>
      <c r="G200" s="219" t="s">
        <v>251</v>
      </c>
      <c r="H200" s="220">
        <v>12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44</v>
      </c>
      <c r="O200" s="88"/>
      <c r="P200" s="226">
        <f>O200*H200</f>
        <v>0</v>
      </c>
      <c r="Q200" s="226">
        <v>0.00029999999999999997</v>
      </c>
      <c r="R200" s="226">
        <f>Q200*H200</f>
        <v>0.0035999999999999999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148</v>
      </c>
      <c r="AT200" s="228" t="s">
        <v>144</v>
      </c>
      <c r="AU200" s="228" t="s">
        <v>149</v>
      </c>
      <c r="AY200" s="14" t="s">
        <v>140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149</v>
      </c>
      <c r="BK200" s="229">
        <f>ROUND(I200*H200,2)</f>
        <v>0</v>
      </c>
      <c r="BL200" s="14" t="s">
        <v>148</v>
      </c>
      <c r="BM200" s="228" t="s">
        <v>294</v>
      </c>
    </row>
    <row r="201" s="2" customFormat="1">
      <c r="A201" s="35"/>
      <c r="B201" s="36"/>
      <c r="C201" s="37"/>
      <c r="D201" s="230" t="s">
        <v>151</v>
      </c>
      <c r="E201" s="37"/>
      <c r="F201" s="231" t="s">
        <v>293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151</v>
      </c>
      <c r="AU201" s="14" t="s">
        <v>149</v>
      </c>
    </row>
    <row r="202" s="2" customFormat="1" ht="14.4" customHeight="1">
      <c r="A202" s="35"/>
      <c r="B202" s="36"/>
      <c r="C202" s="216" t="s">
        <v>295</v>
      </c>
      <c r="D202" s="216" t="s">
        <v>144</v>
      </c>
      <c r="E202" s="217" t="s">
        <v>296</v>
      </c>
      <c r="F202" s="218" t="s">
        <v>297</v>
      </c>
      <c r="G202" s="219" t="s">
        <v>251</v>
      </c>
      <c r="H202" s="220">
        <v>28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44</v>
      </c>
      <c r="O202" s="88"/>
      <c r="P202" s="226">
        <f>O202*H202</f>
        <v>0</v>
      </c>
      <c r="Q202" s="226">
        <v>0.00027999999999999998</v>
      </c>
      <c r="R202" s="226">
        <f>Q202*H202</f>
        <v>0.0078399999999999997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148</v>
      </c>
      <c r="AT202" s="228" t="s">
        <v>144</v>
      </c>
      <c r="AU202" s="228" t="s">
        <v>149</v>
      </c>
      <c r="AY202" s="14" t="s">
        <v>140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149</v>
      </c>
      <c r="BK202" s="229">
        <f>ROUND(I202*H202,2)</f>
        <v>0</v>
      </c>
      <c r="BL202" s="14" t="s">
        <v>148</v>
      </c>
      <c r="BM202" s="228" t="s">
        <v>298</v>
      </c>
    </row>
    <row r="203" s="2" customFormat="1">
      <c r="A203" s="35"/>
      <c r="B203" s="36"/>
      <c r="C203" s="37"/>
      <c r="D203" s="230" t="s">
        <v>151</v>
      </c>
      <c r="E203" s="37"/>
      <c r="F203" s="231" t="s">
        <v>297</v>
      </c>
      <c r="G203" s="37"/>
      <c r="H203" s="37"/>
      <c r="I203" s="232"/>
      <c r="J203" s="37"/>
      <c r="K203" s="37"/>
      <c r="L203" s="41"/>
      <c r="M203" s="233"/>
      <c r="N203" s="23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151</v>
      </c>
      <c r="AU203" s="14" t="s">
        <v>149</v>
      </c>
    </row>
    <row r="204" s="2" customFormat="1" ht="14.4" customHeight="1">
      <c r="A204" s="35"/>
      <c r="B204" s="36"/>
      <c r="C204" s="216" t="s">
        <v>299</v>
      </c>
      <c r="D204" s="216" t="s">
        <v>144</v>
      </c>
      <c r="E204" s="217" t="s">
        <v>300</v>
      </c>
      <c r="F204" s="218" t="s">
        <v>301</v>
      </c>
      <c r="G204" s="219" t="s">
        <v>251</v>
      </c>
      <c r="H204" s="220">
        <v>4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44</v>
      </c>
      <c r="O204" s="88"/>
      <c r="P204" s="226">
        <f>O204*H204</f>
        <v>0</v>
      </c>
      <c r="Q204" s="226">
        <v>0.00042000000000000002</v>
      </c>
      <c r="R204" s="226">
        <f>Q204*H204</f>
        <v>0.0016800000000000001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148</v>
      </c>
      <c r="AT204" s="228" t="s">
        <v>144</v>
      </c>
      <c r="AU204" s="228" t="s">
        <v>149</v>
      </c>
      <c r="AY204" s="14" t="s">
        <v>140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149</v>
      </c>
      <c r="BK204" s="229">
        <f>ROUND(I204*H204,2)</f>
        <v>0</v>
      </c>
      <c r="BL204" s="14" t="s">
        <v>148</v>
      </c>
      <c r="BM204" s="228" t="s">
        <v>302</v>
      </c>
    </row>
    <row r="205" s="2" customFormat="1">
      <c r="A205" s="35"/>
      <c r="B205" s="36"/>
      <c r="C205" s="37"/>
      <c r="D205" s="230" t="s">
        <v>151</v>
      </c>
      <c r="E205" s="37"/>
      <c r="F205" s="231" t="s">
        <v>301</v>
      </c>
      <c r="G205" s="37"/>
      <c r="H205" s="37"/>
      <c r="I205" s="232"/>
      <c r="J205" s="37"/>
      <c r="K205" s="37"/>
      <c r="L205" s="41"/>
      <c r="M205" s="233"/>
      <c r="N205" s="23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151</v>
      </c>
      <c r="AU205" s="14" t="s">
        <v>149</v>
      </c>
    </row>
    <row r="206" s="2" customFormat="1" ht="14.4" customHeight="1">
      <c r="A206" s="35"/>
      <c r="B206" s="36"/>
      <c r="C206" s="216" t="s">
        <v>303</v>
      </c>
      <c r="D206" s="216" t="s">
        <v>144</v>
      </c>
      <c r="E206" s="217" t="s">
        <v>304</v>
      </c>
      <c r="F206" s="218" t="s">
        <v>305</v>
      </c>
      <c r="G206" s="219" t="s">
        <v>306</v>
      </c>
      <c r="H206" s="220">
        <v>7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44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148</v>
      </c>
      <c r="AT206" s="228" t="s">
        <v>144</v>
      </c>
      <c r="AU206" s="228" t="s">
        <v>149</v>
      </c>
      <c r="AY206" s="14" t="s">
        <v>140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149</v>
      </c>
      <c r="BK206" s="229">
        <f>ROUND(I206*H206,2)</f>
        <v>0</v>
      </c>
      <c r="BL206" s="14" t="s">
        <v>148</v>
      </c>
      <c r="BM206" s="228" t="s">
        <v>307</v>
      </c>
    </row>
    <row r="207" s="2" customFormat="1">
      <c r="A207" s="35"/>
      <c r="B207" s="36"/>
      <c r="C207" s="37"/>
      <c r="D207" s="230" t="s">
        <v>151</v>
      </c>
      <c r="E207" s="37"/>
      <c r="F207" s="231" t="s">
        <v>305</v>
      </c>
      <c r="G207" s="37"/>
      <c r="H207" s="37"/>
      <c r="I207" s="232"/>
      <c r="J207" s="37"/>
      <c r="K207" s="37"/>
      <c r="L207" s="41"/>
      <c r="M207" s="233"/>
      <c r="N207" s="234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151</v>
      </c>
      <c r="AU207" s="14" t="s">
        <v>149</v>
      </c>
    </row>
    <row r="208" s="2" customFormat="1" ht="14.4" customHeight="1">
      <c r="A208" s="35"/>
      <c r="B208" s="36"/>
      <c r="C208" s="235" t="s">
        <v>308</v>
      </c>
      <c r="D208" s="235" t="s">
        <v>171</v>
      </c>
      <c r="E208" s="236" t="s">
        <v>309</v>
      </c>
      <c r="F208" s="237" t="s">
        <v>310</v>
      </c>
      <c r="G208" s="238" t="s">
        <v>179</v>
      </c>
      <c r="H208" s="239">
        <v>2</v>
      </c>
      <c r="I208" s="240"/>
      <c r="J208" s="241">
        <f>ROUND(I208*H208,2)</f>
        <v>0</v>
      </c>
      <c r="K208" s="242"/>
      <c r="L208" s="243"/>
      <c r="M208" s="244" t="s">
        <v>1</v>
      </c>
      <c r="N208" s="245" t="s">
        <v>44</v>
      </c>
      <c r="O208" s="88"/>
      <c r="P208" s="226">
        <f>O208*H208</f>
        <v>0</v>
      </c>
      <c r="Q208" s="226">
        <v>0.0011000000000000001</v>
      </c>
      <c r="R208" s="226">
        <f>Q208*H208</f>
        <v>0.0022000000000000001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230</v>
      </c>
      <c r="AT208" s="228" t="s">
        <v>171</v>
      </c>
      <c r="AU208" s="228" t="s">
        <v>149</v>
      </c>
      <c r="AY208" s="14" t="s">
        <v>140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149</v>
      </c>
      <c r="BK208" s="229">
        <f>ROUND(I208*H208,2)</f>
        <v>0</v>
      </c>
      <c r="BL208" s="14" t="s">
        <v>224</v>
      </c>
      <c r="BM208" s="228" t="s">
        <v>311</v>
      </c>
    </row>
    <row r="209" s="2" customFormat="1">
      <c r="A209" s="35"/>
      <c r="B209" s="36"/>
      <c r="C209" s="37"/>
      <c r="D209" s="230" t="s">
        <v>151</v>
      </c>
      <c r="E209" s="37"/>
      <c r="F209" s="231" t="s">
        <v>310</v>
      </c>
      <c r="G209" s="37"/>
      <c r="H209" s="37"/>
      <c r="I209" s="232"/>
      <c r="J209" s="37"/>
      <c r="K209" s="37"/>
      <c r="L209" s="41"/>
      <c r="M209" s="233"/>
      <c r="N209" s="23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151</v>
      </c>
      <c r="AU209" s="14" t="s">
        <v>149</v>
      </c>
    </row>
    <row r="210" s="2" customFormat="1" ht="14.4" customHeight="1">
      <c r="A210" s="35"/>
      <c r="B210" s="36"/>
      <c r="C210" s="235" t="s">
        <v>312</v>
      </c>
      <c r="D210" s="235" t="s">
        <v>171</v>
      </c>
      <c r="E210" s="236" t="s">
        <v>313</v>
      </c>
      <c r="F210" s="237" t="s">
        <v>314</v>
      </c>
      <c r="G210" s="238" t="s">
        <v>179</v>
      </c>
      <c r="H210" s="239">
        <v>5</v>
      </c>
      <c r="I210" s="240"/>
      <c r="J210" s="241">
        <f>ROUND(I210*H210,2)</f>
        <v>0</v>
      </c>
      <c r="K210" s="242"/>
      <c r="L210" s="243"/>
      <c r="M210" s="244" t="s">
        <v>1</v>
      </c>
      <c r="N210" s="245" t="s">
        <v>44</v>
      </c>
      <c r="O210" s="88"/>
      <c r="P210" s="226">
        <f>O210*H210</f>
        <v>0</v>
      </c>
      <c r="Q210" s="226">
        <v>0.00044000000000000002</v>
      </c>
      <c r="R210" s="226">
        <f>Q210*H210</f>
        <v>0.0022000000000000001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230</v>
      </c>
      <c r="AT210" s="228" t="s">
        <v>171</v>
      </c>
      <c r="AU210" s="228" t="s">
        <v>149</v>
      </c>
      <c r="AY210" s="14" t="s">
        <v>140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149</v>
      </c>
      <c r="BK210" s="229">
        <f>ROUND(I210*H210,2)</f>
        <v>0</v>
      </c>
      <c r="BL210" s="14" t="s">
        <v>224</v>
      </c>
      <c r="BM210" s="228" t="s">
        <v>315</v>
      </c>
    </row>
    <row r="211" s="2" customFormat="1">
      <c r="A211" s="35"/>
      <c r="B211" s="36"/>
      <c r="C211" s="37"/>
      <c r="D211" s="230" t="s">
        <v>151</v>
      </c>
      <c r="E211" s="37"/>
      <c r="F211" s="231" t="s">
        <v>314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151</v>
      </c>
      <c r="AU211" s="14" t="s">
        <v>149</v>
      </c>
    </row>
    <row r="212" s="2" customFormat="1" ht="24.15" customHeight="1">
      <c r="A212" s="35"/>
      <c r="B212" s="36"/>
      <c r="C212" s="216" t="s">
        <v>316</v>
      </c>
      <c r="D212" s="216" t="s">
        <v>144</v>
      </c>
      <c r="E212" s="217" t="s">
        <v>317</v>
      </c>
      <c r="F212" s="218" t="s">
        <v>318</v>
      </c>
      <c r="G212" s="219" t="s">
        <v>197</v>
      </c>
      <c r="H212" s="220">
        <v>0.25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44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148</v>
      </c>
      <c r="AT212" s="228" t="s">
        <v>144</v>
      </c>
      <c r="AU212" s="228" t="s">
        <v>149</v>
      </c>
      <c r="AY212" s="14" t="s">
        <v>140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149</v>
      </c>
      <c r="BK212" s="229">
        <f>ROUND(I212*H212,2)</f>
        <v>0</v>
      </c>
      <c r="BL212" s="14" t="s">
        <v>148</v>
      </c>
      <c r="BM212" s="228" t="s">
        <v>319</v>
      </c>
    </row>
    <row r="213" s="2" customFormat="1">
      <c r="A213" s="35"/>
      <c r="B213" s="36"/>
      <c r="C213" s="37"/>
      <c r="D213" s="230" t="s">
        <v>151</v>
      </c>
      <c r="E213" s="37"/>
      <c r="F213" s="231" t="s">
        <v>320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151</v>
      </c>
      <c r="AU213" s="14" t="s">
        <v>149</v>
      </c>
    </row>
    <row r="214" s="2" customFormat="1" ht="24.15" customHeight="1">
      <c r="A214" s="35"/>
      <c r="B214" s="36"/>
      <c r="C214" s="216" t="s">
        <v>321</v>
      </c>
      <c r="D214" s="216" t="s">
        <v>144</v>
      </c>
      <c r="E214" s="217" t="s">
        <v>322</v>
      </c>
      <c r="F214" s="218" t="s">
        <v>323</v>
      </c>
      <c r="G214" s="219" t="s">
        <v>197</v>
      </c>
      <c r="H214" s="220">
        <v>0.25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44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148</v>
      </c>
      <c r="AT214" s="228" t="s">
        <v>144</v>
      </c>
      <c r="AU214" s="228" t="s">
        <v>149</v>
      </c>
      <c r="AY214" s="14" t="s">
        <v>140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149</v>
      </c>
      <c r="BK214" s="229">
        <f>ROUND(I214*H214,2)</f>
        <v>0</v>
      </c>
      <c r="BL214" s="14" t="s">
        <v>148</v>
      </c>
      <c r="BM214" s="228" t="s">
        <v>324</v>
      </c>
    </row>
    <row r="215" s="2" customFormat="1">
      <c r="A215" s="35"/>
      <c r="B215" s="36"/>
      <c r="C215" s="37"/>
      <c r="D215" s="230" t="s">
        <v>151</v>
      </c>
      <c r="E215" s="37"/>
      <c r="F215" s="231" t="s">
        <v>325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151</v>
      </c>
      <c r="AU215" s="14" t="s">
        <v>149</v>
      </c>
    </row>
    <row r="216" s="2" customFormat="1" ht="24.15" customHeight="1">
      <c r="A216" s="35"/>
      <c r="B216" s="36"/>
      <c r="C216" s="216" t="s">
        <v>326</v>
      </c>
      <c r="D216" s="216" t="s">
        <v>144</v>
      </c>
      <c r="E216" s="217" t="s">
        <v>327</v>
      </c>
      <c r="F216" s="218" t="s">
        <v>328</v>
      </c>
      <c r="G216" s="219" t="s">
        <v>197</v>
      </c>
      <c r="H216" s="220">
        <v>0.25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44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148</v>
      </c>
      <c r="AT216" s="228" t="s">
        <v>144</v>
      </c>
      <c r="AU216" s="228" t="s">
        <v>149</v>
      </c>
      <c r="AY216" s="14" t="s">
        <v>140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149</v>
      </c>
      <c r="BK216" s="229">
        <f>ROUND(I216*H216,2)</f>
        <v>0</v>
      </c>
      <c r="BL216" s="14" t="s">
        <v>148</v>
      </c>
      <c r="BM216" s="228" t="s">
        <v>329</v>
      </c>
    </row>
    <row r="217" s="2" customFormat="1">
      <c r="A217" s="35"/>
      <c r="B217" s="36"/>
      <c r="C217" s="37"/>
      <c r="D217" s="230" t="s">
        <v>151</v>
      </c>
      <c r="E217" s="37"/>
      <c r="F217" s="231" t="s">
        <v>328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151</v>
      </c>
      <c r="AU217" s="14" t="s">
        <v>149</v>
      </c>
    </row>
    <row r="218" s="12" customFormat="1" ht="22.8" customHeight="1">
      <c r="A218" s="12"/>
      <c r="B218" s="200"/>
      <c r="C218" s="201"/>
      <c r="D218" s="202" t="s">
        <v>77</v>
      </c>
      <c r="E218" s="214" t="s">
        <v>330</v>
      </c>
      <c r="F218" s="214" t="s">
        <v>331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SUM(P219:P222)</f>
        <v>0</v>
      </c>
      <c r="Q218" s="208"/>
      <c r="R218" s="209">
        <f>SUM(R219:R222)</f>
        <v>0.0032799999999999999</v>
      </c>
      <c r="S218" s="208"/>
      <c r="T218" s="210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149</v>
      </c>
      <c r="AT218" s="212" t="s">
        <v>77</v>
      </c>
      <c r="AU218" s="212" t="s">
        <v>86</v>
      </c>
      <c r="AY218" s="211" t="s">
        <v>140</v>
      </c>
      <c r="BK218" s="213">
        <f>SUM(BK219:BK222)</f>
        <v>0</v>
      </c>
    </row>
    <row r="219" s="2" customFormat="1" ht="14.4" customHeight="1">
      <c r="A219" s="35"/>
      <c r="B219" s="36"/>
      <c r="C219" s="216" t="s">
        <v>332</v>
      </c>
      <c r="D219" s="216" t="s">
        <v>144</v>
      </c>
      <c r="E219" s="217" t="s">
        <v>333</v>
      </c>
      <c r="F219" s="218" t="s">
        <v>334</v>
      </c>
      <c r="G219" s="219" t="s">
        <v>251</v>
      </c>
      <c r="H219" s="220">
        <v>8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44</v>
      </c>
      <c r="O219" s="88"/>
      <c r="P219" s="226">
        <f>O219*H219</f>
        <v>0</v>
      </c>
      <c r="Q219" s="226">
        <v>0.00040999999999999999</v>
      </c>
      <c r="R219" s="226">
        <f>Q219*H219</f>
        <v>0.0032799999999999999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224</v>
      </c>
      <c r="AT219" s="228" t="s">
        <v>144</v>
      </c>
      <c r="AU219" s="228" t="s">
        <v>149</v>
      </c>
      <c r="AY219" s="14" t="s">
        <v>140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149</v>
      </c>
      <c r="BK219" s="229">
        <f>ROUND(I219*H219,2)</f>
        <v>0</v>
      </c>
      <c r="BL219" s="14" t="s">
        <v>224</v>
      </c>
      <c r="BM219" s="228" t="s">
        <v>335</v>
      </c>
    </row>
    <row r="220" s="2" customFormat="1">
      <c r="A220" s="35"/>
      <c r="B220" s="36"/>
      <c r="C220" s="37"/>
      <c r="D220" s="230" t="s">
        <v>151</v>
      </c>
      <c r="E220" s="37"/>
      <c r="F220" s="231" t="s">
        <v>336</v>
      </c>
      <c r="G220" s="37"/>
      <c r="H220" s="37"/>
      <c r="I220" s="232"/>
      <c r="J220" s="37"/>
      <c r="K220" s="37"/>
      <c r="L220" s="41"/>
      <c r="M220" s="233"/>
      <c r="N220" s="23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151</v>
      </c>
      <c r="AU220" s="14" t="s">
        <v>149</v>
      </c>
    </row>
    <row r="221" s="2" customFormat="1" ht="14.4" customHeight="1">
      <c r="A221" s="35"/>
      <c r="B221" s="36"/>
      <c r="C221" s="216" t="s">
        <v>337</v>
      </c>
      <c r="D221" s="216" t="s">
        <v>144</v>
      </c>
      <c r="E221" s="217" t="s">
        <v>338</v>
      </c>
      <c r="F221" s="218" t="s">
        <v>339</v>
      </c>
      <c r="G221" s="219" t="s">
        <v>197</v>
      </c>
      <c r="H221" s="220">
        <v>0.0030000000000000001</v>
      </c>
      <c r="I221" s="221"/>
      <c r="J221" s="222">
        <f>ROUND(I221*H221,2)</f>
        <v>0</v>
      </c>
      <c r="K221" s="223"/>
      <c r="L221" s="41"/>
      <c r="M221" s="224" t="s">
        <v>1</v>
      </c>
      <c r="N221" s="225" t="s">
        <v>44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224</v>
      </c>
      <c r="AT221" s="228" t="s">
        <v>144</v>
      </c>
      <c r="AU221" s="228" t="s">
        <v>149</v>
      </c>
      <c r="AY221" s="14" t="s">
        <v>140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149</v>
      </c>
      <c r="BK221" s="229">
        <f>ROUND(I221*H221,2)</f>
        <v>0</v>
      </c>
      <c r="BL221" s="14" t="s">
        <v>224</v>
      </c>
      <c r="BM221" s="228" t="s">
        <v>340</v>
      </c>
    </row>
    <row r="222" s="2" customFormat="1">
      <c r="A222" s="35"/>
      <c r="B222" s="36"/>
      <c r="C222" s="37"/>
      <c r="D222" s="230" t="s">
        <v>151</v>
      </c>
      <c r="E222" s="37"/>
      <c r="F222" s="231" t="s">
        <v>341</v>
      </c>
      <c r="G222" s="37"/>
      <c r="H222" s="37"/>
      <c r="I222" s="232"/>
      <c r="J222" s="37"/>
      <c r="K222" s="37"/>
      <c r="L222" s="41"/>
      <c r="M222" s="233"/>
      <c r="N222" s="23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151</v>
      </c>
      <c r="AU222" s="14" t="s">
        <v>149</v>
      </c>
    </row>
    <row r="223" s="12" customFormat="1" ht="22.8" customHeight="1">
      <c r="A223" s="12"/>
      <c r="B223" s="200"/>
      <c r="C223" s="201"/>
      <c r="D223" s="202" t="s">
        <v>77</v>
      </c>
      <c r="E223" s="214" t="s">
        <v>342</v>
      </c>
      <c r="F223" s="214" t="s">
        <v>343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SUM(P224:P250)</f>
        <v>0</v>
      </c>
      <c r="Q223" s="208"/>
      <c r="R223" s="209">
        <f>SUM(R224:R250)</f>
        <v>0.20887</v>
      </c>
      <c r="S223" s="208"/>
      <c r="T223" s="210">
        <f>SUM(T224:T250)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149</v>
      </c>
      <c r="AT223" s="212" t="s">
        <v>77</v>
      </c>
      <c r="AU223" s="212" t="s">
        <v>86</v>
      </c>
      <c r="AY223" s="211" t="s">
        <v>140</v>
      </c>
      <c r="BK223" s="213">
        <f>SUM(BK224:BK250)</f>
        <v>0</v>
      </c>
    </row>
    <row r="224" s="2" customFormat="1" ht="14.4" customHeight="1">
      <c r="A224" s="35"/>
      <c r="B224" s="36"/>
      <c r="C224" s="216" t="s">
        <v>344</v>
      </c>
      <c r="D224" s="216" t="s">
        <v>144</v>
      </c>
      <c r="E224" s="217" t="s">
        <v>345</v>
      </c>
      <c r="F224" s="218" t="s">
        <v>346</v>
      </c>
      <c r="G224" s="219" t="s">
        <v>251</v>
      </c>
      <c r="H224" s="220">
        <v>8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44</v>
      </c>
      <c r="O224" s="88"/>
      <c r="P224" s="226">
        <f>O224*H224</f>
        <v>0</v>
      </c>
      <c r="Q224" s="226">
        <v>0.00097999999999999997</v>
      </c>
      <c r="R224" s="226">
        <f>Q224*H224</f>
        <v>0.0078399999999999997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224</v>
      </c>
      <c r="AT224" s="228" t="s">
        <v>144</v>
      </c>
      <c r="AU224" s="228" t="s">
        <v>149</v>
      </c>
      <c r="AY224" s="14" t="s">
        <v>140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149</v>
      </c>
      <c r="BK224" s="229">
        <f>ROUND(I224*H224,2)</f>
        <v>0</v>
      </c>
      <c r="BL224" s="14" t="s">
        <v>224</v>
      </c>
      <c r="BM224" s="228" t="s">
        <v>347</v>
      </c>
    </row>
    <row r="225" s="2" customFormat="1">
      <c r="A225" s="35"/>
      <c r="B225" s="36"/>
      <c r="C225" s="37"/>
      <c r="D225" s="230" t="s">
        <v>151</v>
      </c>
      <c r="E225" s="37"/>
      <c r="F225" s="231" t="s">
        <v>348</v>
      </c>
      <c r="G225" s="37"/>
      <c r="H225" s="37"/>
      <c r="I225" s="232"/>
      <c r="J225" s="37"/>
      <c r="K225" s="37"/>
      <c r="L225" s="41"/>
      <c r="M225" s="233"/>
      <c r="N225" s="23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151</v>
      </c>
      <c r="AU225" s="14" t="s">
        <v>149</v>
      </c>
    </row>
    <row r="226" s="2" customFormat="1" ht="14.4" customHeight="1">
      <c r="A226" s="35"/>
      <c r="B226" s="36"/>
      <c r="C226" s="216" t="s">
        <v>349</v>
      </c>
      <c r="D226" s="216" t="s">
        <v>144</v>
      </c>
      <c r="E226" s="217" t="s">
        <v>350</v>
      </c>
      <c r="F226" s="218" t="s">
        <v>351</v>
      </c>
      <c r="G226" s="219" t="s">
        <v>251</v>
      </c>
      <c r="H226" s="220">
        <v>10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44</v>
      </c>
      <c r="O226" s="88"/>
      <c r="P226" s="226">
        <f>O226*H226</f>
        <v>0</v>
      </c>
      <c r="Q226" s="226">
        <v>0.0015299999999999999</v>
      </c>
      <c r="R226" s="226">
        <f>Q226*H226</f>
        <v>0.015299999999999999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224</v>
      </c>
      <c r="AT226" s="228" t="s">
        <v>144</v>
      </c>
      <c r="AU226" s="228" t="s">
        <v>149</v>
      </c>
      <c r="AY226" s="14" t="s">
        <v>140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149</v>
      </c>
      <c r="BK226" s="229">
        <f>ROUND(I226*H226,2)</f>
        <v>0</v>
      </c>
      <c r="BL226" s="14" t="s">
        <v>224</v>
      </c>
      <c r="BM226" s="228" t="s">
        <v>352</v>
      </c>
    </row>
    <row r="227" s="2" customFormat="1">
      <c r="A227" s="35"/>
      <c r="B227" s="36"/>
      <c r="C227" s="37"/>
      <c r="D227" s="230" t="s">
        <v>151</v>
      </c>
      <c r="E227" s="37"/>
      <c r="F227" s="231" t="s">
        <v>353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151</v>
      </c>
      <c r="AU227" s="14" t="s">
        <v>149</v>
      </c>
    </row>
    <row r="228" s="2" customFormat="1" ht="14.4" customHeight="1">
      <c r="A228" s="35"/>
      <c r="B228" s="36"/>
      <c r="C228" s="216" t="s">
        <v>354</v>
      </c>
      <c r="D228" s="216" t="s">
        <v>144</v>
      </c>
      <c r="E228" s="217" t="s">
        <v>355</v>
      </c>
      <c r="F228" s="218" t="s">
        <v>356</v>
      </c>
      <c r="G228" s="219" t="s">
        <v>251</v>
      </c>
      <c r="H228" s="220">
        <v>10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44</v>
      </c>
      <c r="O228" s="88"/>
      <c r="P228" s="226">
        <f>O228*H228</f>
        <v>0</v>
      </c>
      <c r="Q228" s="226">
        <v>0.0037299999999999998</v>
      </c>
      <c r="R228" s="226">
        <f>Q228*H228</f>
        <v>0.0373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224</v>
      </c>
      <c r="AT228" s="228" t="s">
        <v>144</v>
      </c>
      <c r="AU228" s="228" t="s">
        <v>149</v>
      </c>
      <c r="AY228" s="14" t="s">
        <v>140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149</v>
      </c>
      <c r="BK228" s="229">
        <f>ROUND(I228*H228,2)</f>
        <v>0</v>
      </c>
      <c r="BL228" s="14" t="s">
        <v>224</v>
      </c>
      <c r="BM228" s="228" t="s">
        <v>357</v>
      </c>
    </row>
    <row r="229" s="2" customFormat="1">
      <c r="A229" s="35"/>
      <c r="B229" s="36"/>
      <c r="C229" s="37"/>
      <c r="D229" s="230" t="s">
        <v>151</v>
      </c>
      <c r="E229" s="37"/>
      <c r="F229" s="231" t="s">
        <v>358</v>
      </c>
      <c r="G229" s="37"/>
      <c r="H229" s="37"/>
      <c r="I229" s="232"/>
      <c r="J229" s="37"/>
      <c r="K229" s="37"/>
      <c r="L229" s="41"/>
      <c r="M229" s="233"/>
      <c r="N229" s="23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151</v>
      </c>
      <c r="AU229" s="14" t="s">
        <v>149</v>
      </c>
    </row>
    <row r="230" s="2" customFormat="1" ht="14.4" customHeight="1">
      <c r="A230" s="35"/>
      <c r="B230" s="36"/>
      <c r="C230" s="216" t="s">
        <v>359</v>
      </c>
      <c r="D230" s="216" t="s">
        <v>144</v>
      </c>
      <c r="E230" s="217" t="s">
        <v>360</v>
      </c>
      <c r="F230" s="218" t="s">
        <v>361</v>
      </c>
      <c r="G230" s="219" t="s">
        <v>251</v>
      </c>
      <c r="H230" s="220">
        <v>19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44</v>
      </c>
      <c r="O230" s="88"/>
      <c r="P230" s="226">
        <f>O230*H230</f>
        <v>0</v>
      </c>
      <c r="Q230" s="226">
        <v>0.0063</v>
      </c>
      <c r="R230" s="226">
        <f>Q230*H230</f>
        <v>0.1197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224</v>
      </c>
      <c r="AT230" s="228" t="s">
        <v>144</v>
      </c>
      <c r="AU230" s="228" t="s">
        <v>149</v>
      </c>
      <c r="AY230" s="14" t="s">
        <v>140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149</v>
      </c>
      <c r="BK230" s="229">
        <f>ROUND(I230*H230,2)</f>
        <v>0</v>
      </c>
      <c r="BL230" s="14" t="s">
        <v>224</v>
      </c>
      <c r="BM230" s="228" t="s">
        <v>362</v>
      </c>
    </row>
    <row r="231" s="2" customFormat="1">
      <c r="A231" s="35"/>
      <c r="B231" s="36"/>
      <c r="C231" s="37"/>
      <c r="D231" s="230" t="s">
        <v>151</v>
      </c>
      <c r="E231" s="37"/>
      <c r="F231" s="231" t="s">
        <v>363</v>
      </c>
      <c r="G231" s="37"/>
      <c r="H231" s="37"/>
      <c r="I231" s="232"/>
      <c r="J231" s="37"/>
      <c r="K231" s="37"/>
      <c r="L231" s="41"/>
      <c r="M231" s="233"/>
      <c r="N231" s="234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151</v>
      </c>
      <c r="AU231" s="14" t="s">
        <v>149</v>
      </c>
    </row>
    <row r="232" s="2" customFormat="1" ht="14.4" customHeight="1">
      <c r="A232" s="35"/>
      <c r="B232" s="36"/>
      <c r="C232" s="216" t="s">
        <v>364</v>
      </c>
      <c r="D232" s="216" t="s">
        <v>144</v>
      </c>
      <c r="E232" s="217" t="s">
        <v>365</v>
      </c>
      <c r="F232" s="218" t="s">
        <v>366</v>
      </c>
      <c r="G232" s="219" t="s">
        <v>251</v>
      </c>
      <c r="H232" s="220">
        <v>18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44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224</v>
      </c>
      <c r="AT232" s="228" t="s">
        <v>144</v>
      </c>
      <c r="AU232" s="228" t="s">
        <v>149</v>
      </c>
      <c r="AY232" s="14" t="s">
        <v>140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149</v>
      </c>
      <c r="BK232" s="229">
        <f>ROUND(I232*H232,2)</f>
        <v>0</v>
      </c>
      <c r="BL232" s="14" t="s">
        <v>224</v>
      </c>
      <c r="BM232" s="228" t="s">
        <v>367</v>
      </c>
    </row>
    <row r="233" s="2" customFormat="1">
      <c r="A233" s="35"/>
      <c r="B233" s="36"/>
      <c r="C233" s="37"/>
      <c r="D233" s="230" t="s">
        <v>151</v>
      </c>
      <c r="E233" s="37"/>
      <c r="F233" s="231" t="s">
        <v>368</v>
      </c>
      <c r="G233" s="37"/>
      <c r="H233" s="37"/>
      <c r="I233" s="232"/>
      <c r="J233" s="37"/>
      <c r="K233" s="37"/>
      <c r="L233" s="41"/>
      <c r="M233" s="233"/>
      <c r="N233" s="23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151</v>
      </c>
      <c r="AU233" s="14" t="s">
        <v>149</v>
      </c>
    </row>
    <row r="234" s="2" customFormat="1">
      <c r="A234" s="35"/>
      <c r="B234" s="36"/>
      <c r="C234" s="37"/>
      <c r="D234" s="230" t="s">
        <v>369</v>
      </c>
      <c r="E234" s="37"/>
      <c r="F234" s="246" t="s">
        <v>370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369</v>
      </c>
      <c r="AU234" s="14" t="s">
        <v>149</v>
      </c>
    </row>
    <row r="235" s="2" customFormat="1" ht="14.4" customHeight="1">
      <c r="A235" s="35"/>
      <c r="B235" s="36"/>
      <c r="C235" s="216" t="s">
        <v>371</v>
      </c>
      <c r="D235" s="216" t="s">
        <v>144</v>
      </c>
      <c r="E235" s="217" t="s">
        <v>372</v>
      </c>
      <c r="F235" s="218" t="s">
        <v>373</v>
      </c>
      <c r="G235" s="219" t="s">
        <v>251</v>
      </c>
      <c r="H235" s="220">
        <v>10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44</v>
      </c>
      <c r="O235" s="88"/>
      <c r="P235" s="226">
        <f>O235*H235</f>
        <v>0</v>
      </c>
      <c r="Q235" s="226">
        <v>0.00080999999999999996</v>
      </c>
      <c r="R235" s="226">
        <f>Q235*H235</f>
        <v>0.0080999999999999996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224</v>
      </c>
      <c r="AT235" s="228" t="s">
        <v>144</v>
      </c>
      <c r="AU235" s="228" t="s">
        <v>149</v>
      </c>
      <c r="AY235" s="14" t="s">
        <v>140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149</v>
      </c>
      <c r="BK235" s="229">
        <f>ROUND(I235*H235,2)</f>
        <v>0</v>
      </c>
      <c r="BL235" s="14" t="s">
        <v>224</v>
      </c>
      <c r="BM235" s="228" t="s">
        <v>374</v>
      </c>
    </row>
    <row r="236" s="2" customFormat="1">
      <c r="A236" s="35"/>
      <c r="B236" s="36"/>
      <c r="C236" s="37"/>
      <c r="D236" s="230" t="s">
        <v>151</v>
      </c>
      <c r="E236" s="37"/>
      <c r="F236" s="231" t="s">
        <v>375</v>
      </c>
      <c r="G236" s="37"/>
      <c r="H236" s="37"/>
      <c r="I236" s="232"/>
      <c r="J236" s="37"/>
      <c r="K236" s="37"/>
      <c r="L236" s="41"/>
      <c r="M236" s="233"/>
      <c r="N236" s="23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151</v>
      </c>
      <c r="AU236" s="14" t="s">
        <v>149</v>
      </c>
    </row>
    <row r="237" s="2" customFormat="1" ht="14.4" customHeight="1">
      <c r="A237" s="35"/>
      <c r="B237" s="36"/>
      <c r="C237" s="216" t="s">
        <v>376</v>
      </c>
      <c r="D237" s="216" t="s">
        <v>144</v>
      </c>
      <c r="E237" s="217" t="s">
        <v>377</v>
      </c>
      <c r="F237" s="218" t="s">
        <v>378</v>
      </c>
      <c r="G237" s="219" t="s">
        <v>251</v>
      </c>
      <c r="H237" s="220">
        <v>19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44</v>
      </c>
      <c r="O237" s="88"/>
      <c r="P237" s="226">
        <f>O237*H237</f>
        <v>0</v>
      </c>
      <c r="Q237" s="226">
        <v>0.0010100000000000001</v>
      </c>
      <c r="R237" s="226">
        <f>Q237*H237</f>
        <v>0.019190000000000002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224</v>
      </c>
      <c r="AT237" s="228" t="s">
        <v>144</v>
      </c>
      <c r="AU237" s="228" t="s">
        <v>149</v>
      </c>
      <c r="AY237" s="14" t="s">
        <v>140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149</v>
      </c>
      <c r="BK237" s="229">
        <f>ROUND(I237*H237,2)</f>
        <v>0</v>
      </c>
      <c r="BL237" s="14" t="s">
        <v>224</v>
      </c>
      <c r="BM237" s="228" t="s">
        <v>379</v>
      </c>
    </row>
    <row r="238" s="2" customFormat="1">
      <c r="A238" s="35"/>
      <c r="B238" s="36"/>
      <c r="C238" s="37"/>
      <c r="D238" s="230" t="s">
        <v>151</v>
      </c>
      <c r="E238" s="37"/>
      <c r="F238" s="231" t="s">
        <v>380</v>
      </c>
      <c r="G238" s="37"/>
      <c r="H238" s="37"/>
      <c r="I238" s="232"/>
      <c r="J238" s="37"/>
      <c r="K238" s="37"/>
      <c r="L238" s="41"/>
      <c r="M238" s="233"/>
      <c r="N238" s="23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151</v>
      </c>
      <c r="AU238" s="14" t="s">
        <v>149</v>
      </c>
    </row>
    <row r="239" s="2" customFormat="1" ht="14.4" customHeight="1">
      <c r="A239" s="35"/>
      <c r="B239" s="36"/>
      <c r="C239" s="216" t="s">
        <v>381</v>
      </c>
      <c r="D239" s="216" t="s">
        <v>144</v>
      </c>
      <c r="E239" s="217" t="s">
        <v>382</v>
      </c>
      <c r="F239" s="218" t="s">
        <v>383</v>
      </c>
      <c r="G239" s="219" t="s">
        <v>251</v>
      </c>
      <c r="H239" s="220">
        <v>8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44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224</v>
      </c>
      <c r="AT239" s="228" t="s">
        <v>144</v>
      </c>
      <c r="AU239" s="228" t="s">
        <v>149</v>
      </c>
      <c r="AY239" s="14" t="s">
        <v>140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149</v>
      </c>
      <c r="BK239" s="229">
        <f>ROUND(I239*H239,2)</f>
        <v>0</v>
      </c>
      <c r="BL239" s="14" t="s">
        <v>224</v>
      </c>
      <c r="BM239" s="228" t="s">
        <v>384</v>
      </c>
    </row>
    <row r="240" s="2" customFormat="1">
      <c r="A240" s="35"/>
      <c r="B240" s="36"/>
      <c r="C240" s="37"/>
      <c r="D240" s="230" t="s">
        <v>151</v>
      </c>
      <c r="E240" s="37"/>
      <c r="F240" s="231" t="s">
        <v>385</v>
      </c>
      <c r="G240" s="37"/>
      <c r="H240" s="37"/>
      <c r="I240" s="232"/>
      <c r="J240" s="37"/>
      <c r="K240" s="37"/>
      <c r="L240" s="41"/>
      <c r="M240" s="233"/>
      <c r="N240" s="23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151</v>
      </c>
      <c r="AU240" s="14" t="s">
        <v>149</v>
      </c>
    </row>
    <row r="241" s="2" customFormat="1" ht="14.4" customHeight="1">
      <c r="A241" s="35"/>
      <c r="B241" s="36"/>
      <c r="C241" s="216" t="s">
        <v>386</v>
      </c>
      <c r="D241" s="216" t="s">
        <v>144</v>
      </c>
      <c r="E241" s="217" t="s">
        <v>387</v>
      </c>
      <c r="F241" s="218" t="s">
        <v>388</v>
      </c>
      <c r="G241" s="219" t="s">
        <v>251</v>
      </c>
      <c r="H241" s="220">
        <v>12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44</v>
      </c>
      <c r="O241" s="88"/>
      <c r="P241" s="226">
        <f>O241*H241</f>
        <v>0</v>
      </c>
      <c r="Q241" s="226">
        <v>0.00012</v>
      </c>
      <c r="R241" s="226">
        <f>Q241*H241</f>
        <v>0.0014400000000000001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224</v>
      </c>
      <c r="AT241" s="228" t="s">
        <v>144</v>
      </c>
      <c r="AU241" s="228" t="s">
        <v>149</v>
      </c>
      <c r="AY241" s="14" t="s">
        <v>140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149</v>
      </c>
      <c r="BK241" s="229">
        <f>ROUND(I241*H241,2)</f>
        <v>0</v>
      </c>
      <c r="BL241" s="14" t="s">
        <v>224</v>
      </c>
      <c r="BM241" s="228" t="s">
        <v>389</v>
      </c>
    </row>
    <row r="242" s="2" customFormat="1">
      <c r="A242" s="35"/>
      <c r="B242" s="36"/>
      <c r="C242" s="37"/>
      <c r="D242" s="230" t="s">
        <v>151</v>
      </c>
      <c r="E242" s="37"/>
      <c r="F242" s="231" t="s">
        <v>390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151</v>
      </c>
      <c r="AU242" s="14" t="s">
        <v>149</v>
      </c>
    </row>
    <row r="243" s="2" customFormat="1" ht="14.4" customHeight="1">
      <c r="A243" s="35"/>
      <c r="B243" s="36"/>
      <c r="C243" s="216" t="s">
        <v>7</v>
      </c>
      <c r="D243" s="216" t="s">
        <v>144</v>
      </c>
      <c r="E243" s="217" t="s">
        <v>391</v>
      </c>
      <c r="F243" s="218" t="s">
        <v>392</v>
      </c>
      <c r="G243" s="219" t="s">
        <v>251</v>
      </c>
      <c r="H243" s="220">
        <v>47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44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224</v>
      </c>
      <c r="AT243" s="228" t="s">
        <v>144</v>
      </c>
      <c r="AU243" s="228" t="s">
        <v>149</v>
      </c>
      <c r="AY243" s="14" t="s">
        <v>140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149</v>
      </c>
      <c r="BK243" s="229">
        <f>ROUND(I243*H243,2)</f>
        <v>0</v>
      </c>
      <c r="BL243" s="14" t="s">
        <v>224</v>
      </c>
      <c r="BM243" s="228" t="s">
        <v>393</v>
      </c>
    </row>
    <row r="244" s="2" customFormat="1">
      <c r="A244" s="35"/>
      <c r="B244" s="36"/>
      <c r="C244" s="37"/>
      <c r="D244" s="230" t="s">
        <v>151</v>
      </c>
      <c r="E244" s="37"/>
      <c r="F244" s="231" t="s">
        <v>394</v>
      </c>
      <c r="G244" s="37"/>
      <c r="H244" s="37"/>
      <c r="I244" s="232"/>
      <c r="J244" s="37"/>
      <c r="K244" s="37"/>
      <c r="L244" s="41"/>
      <c r="M244" s="233"/>
      <c r="N244" s="23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151</v>
      </c>
      <c r="AU244" s="14" t="s">
        <v>149</v>
      </c>
    </row>
    <row r="245" s="2" customFormat="1" ht="14.4" customHeight="1">
      <c r="A245" s="35"/>
      <c r="B245" s="36"/>
      <c r="C245" s="216" t="s">
        <v>395</v>
      </c>
      <c r="D245" s="216" t="s">
        <v>144</v>
      </c>
      <c r="E245" s="217" t="s">
        <v>396</v>
      </c>
      <c r="F245" s="218" t="s">
        <v>397</v>
      </c>
      <c r="G245" s="219" t="s">
        <v>251</v>
      </c>
      <c r="H245" s="220">
        <v>47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44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224</v>
      </c>
      <c r="AT245" s="228" t="s">
        <v>144</v>
      </c>
      <c r="AU245" s="228" t="s">
        <v>149</v>
      </c>
      <c r="AY245" s="14" t="s">
        <v>140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149</v>
      </c>
      <c r="BK245" s="229">
        <f>ROUND(I245*H245,2)</f>
        <v>0</v>
      </c>
      <c r="BL245" s="14" t="s">
        <v>224</v>
      </c>
      <c r="BM245" s="228" t="s">
        <v>398</v>
      </c>
    </row>
    <row r="246" s="2" customFormat="1">
      <c r="A246" s="35"/>
      <c r="B246" s="36"/>
      <c r="C246" s="37"/>
      <c r="D246" s="230" t="s">
        <v>151</v>
      </c>
      <c r="E246" s="37"/>
      <c r="F246" s="231" t="s">
        <v>399</v>
      </c>
      <c r="G246" s="37"/>
      <c r="H246" s="37"/>
      <c r="I246" s="232"/>
      <c r="J246" s="37"/>
      <c r="K246" s="37"/>
      <c r="L246" s="41"/>
      <c r="M246" s="233"/>
      <c r="N246" s="23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151</v>
      </c>
      <c r="AU246" s="14" t="s">
        <v>149</v>
      </c>
    </row>
    <row r="247" s="2" customFormat="1" ht="14.4" customHeight="1">
      <c r="A247" s="35"/>
      <c r="B247" s="36"/>
      <c r="C247" s="216" t="s">
        <v>400</v>
      </c>
      <c r="D247" s="216" t="s">
        <v>144</v>
      </c>
      <c r="E247" s="217" t="s">
        <v>401</v>
      </c>
      <c r="F247" s="218" t="s">
        <v>402</v>
      </c>
      <c r="G247" s="219" t="s">
        <v>251</v>
      </c>
      <c r="H247" s="220">
        <v>47</v>
      </c>
      <c r="I247" s="221"/>
      <c r="J247" s="222">
        <f>ROUND(I247*H247,2)</f>
        <v>0</v>
      </c>
      <c r="K247" s="223"/>
      <c r="L247" s="41"/>
      <c r="M247" s="224" t="s">
        <v>1</v>
      </c>
      <c r="N247" s="225" t="s">
        <v>44</v>
      </c>
      <c r="O247" s="88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224</v>
      </c>
      <c r="AT247" s="228" t="s">
        <v>144</v>
      </c>
      <c r="AU247" s="228" t="s">
        <v>149</v>
      </c>
      <c r="AY247" s="14" t="s">
        <v>140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149</v>
      </c>
      <c r="BK247" s="229">
        <f>ROUND(I247*H247,2)</f>
        <v>0</v>
      </c>
      <c r="BL247" s="14" t="s">
        <v>224</v>
      </c>
      <c r="BM247" s="228" t="s">
        <v>403</v>
      </c>
    </row>
    <row r="248" s="2" customFormat="1">
      <c r="A248" s="35"/>
      <c r="B248" s="36"/>
      <c r="C248" s="37"/>
      <c r="D248" s="230" t="s">
        <v>151</v>
      </c>
      <c r="E248" s="37"/>
      <c r="F248" s="231" t="s">
        <v>402</v>
      </c>
      <c r="G248" s="37"/>
      <c r="H248" s="37"/>
      <c r="I248" s="232"/>
      <c r="J248" s="37"/>
      <c r="K248" s="37"/>
      <c r="L248" s="41"/>
      <c r="M248" s="233"/>
      <c r="N248" s="234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151</v>
      </c>
      <c r="AU248" s="14" t="s">
        <v>149</v>
      </c>
    </row>
    <row r="249" s="2" customFormat="1" ht="14.4" customHeight="1">
      <c r="A249" s="35"/>
      <c r="B249" s="36"/>
      <c r="C249" s="216" t="s">
        <v>404</v>
      </c>
      <c r="D249" s="216" t="s">
        <v>144</v>
      </c>
      <c r="E249" s="217" t="s">
        <v>405</v>
      </c>
      <c r="F249" s="218" t="s">
        <v>406</v>
      </c>
      <c r="G249" s="219" t="s">
        <v>197</v>
      </c>
      <c r="H249" s="220">
        <v>0.25</v>
      </c>
      <c r="I249" s="221"/>
      <c r="J249" s="222">
        <f>ROUND(I249*H249,2)</f>
        <v>0</v>
      </c>
      <c r="K249" s="223"/>
      <c r="L249" s="41"/>
      <c r="M249" s="224" t="s">
        <v>1</v>
      </c>
      <c r="N249" s="225" t="s">
        <v>44</v>
      </c>
      <c r="O249" s="88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224</v>
      </c>
      <c r="AT249" s="228" t="s">
        <v>144</v>
      </c>
      <c r="AU249" s="228" t="s">
        <v>149</v>
      </c>
      <c r="AY249" s="14" t="s">
        <v>140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149</v>
      </c>
      <c r="BK249" s="229">
        <f>ROUND(I249*H249,2)</f>
        <v>0</v>
      </c>
      <c r="BL249" s="14" t="s">
        <v>224</v>
      </c>
      <c r="BM249" s="228" t="s">
        <v>407</v>
      </c>
    </row>
    <row r="250" s="2" customFormat="1">
      <c r="A250" s="35"/>
      <c r="B250" s="36"/>
      <c r="C250" s="37"/>
      <c r="D250" s="230" t="s">
        <v>151</v>
      </c>
      <c r="E250" s="37"/>
      <c r="F250" s="231" t="s">
        <v>408</v>
      </c>
      <c r="G250" s="37"/>
      <c r="H250" s="37"/>
      <c r="I250" s="232"/>
      <c r="J250" s="37"/>
      <c r="K250" s="37"/>
      <c r="L250" s="41"/>
      <c r="M250" s="233"/>
      <c r="N250" s="23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151</v>
      </c>
      <c r="AU250" s="14" t="s">
        <v>149</v>
      </c>
    </row>
    <row r="251" s="12" customFormat="1" ht="22.8" customHeight="1">
      <c r="A251" s="12"/>
      <c r="B251" s="200"/>
      <c r="C251" s="201"/>
      <c r="D251" s="202" t="s">
        <v>77</v>
      </c>
      <c r="E251" s="214" t="s">
        <v>409</v>
      </c>
      <c r="F251" s="214" t="s">
        <v>410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SUM(P252:P253)</f>
        <v>0</v>
      </c>
      <c r="Q251" s="208"/>
      <c r="R251" s="209">
        <f>SUM(R252:R253)</f>
        <v>0.00058</v>
      </c>
      <c r="S251" s="208"/>
      <c r="T251" s="210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149</v>
      </c>
      <c r="AT251" s="212" t="s">
        <v>77</v>
      </c>
      <c r="AU251" s="212" t="s">
        <v>86</v>
      </c>
      <c r="AY251" s="211" t="s">
        <v>140</v>
      </c>
      <c r="BK251" s="213">
        <f>SUM(BK252:BK253)</f>
        <v>0</v>
      </c>
    </row>
    <row r="252" s="2" customFormat="1" ht="14.4" customHeight="1">
      <c r="A252" s="35"/>
      <c r="B252" s="36"/>
      <c r="C252" s="216" t="s">
        <v>411</v>
      </c>
      <c r="D252" s="216" t="s">
        <v>144</v>
      </c>
      <c r="E252" s="217" t="s">
        <v>412</v>
      </c>
      <c r="F252" s="218" t="s">
        <v>413</v>
      </c>
      <c r="G252" s="219" t="s">
        <v>179</v>
      </c>
      <c r="H252" s="220">
        <v>1</v>
      </c>
      <c r="I252" s="221"/>
      <c r="J252" s="222">
        <f>ROUND(I252*H252,2)</f>
        <v>0</v>
      </c>
      <c r="K252" s="223"/>
      <c r="L252" s="41"/>
      <c r="M252" s="224" t="s">
        <v>1</v>
      </c>
      <c r="N252" s="225" t="s">
        <v>44</v>
      </c>
      <c r="O252" s="88"/>
      <c r="P252" s="226">
        <f>O252*H252</f>
        <v>0</v>
      </c>
      <c r="Q252" s="226">
        <v>0.00058</v>
      </c>
      <c r="R252" s="226">
        <f>Q252*H252</f>
        <v>0.00058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224</v>
      </c>
      <c r="AT252" s="228" t="s">
        <v>144</v>
      </c>
      <c r="AU252" s="228" t="s">
        <v>149</v>
      </c>
      <c r="AY252" s="14" t="s">
        <v>140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149</v>
      </c>
      <c r="BK252" s="229">
        <f>ROUND(I252*H252,2)</f>
        <v>0</v>
      </c>
      <c r="BL252" s="14" t="s">
        <v>224</v>
      </c>
      <c r="BM252" s="228" t="s">
        <v>414</v>
      </c>
    </row>
    <row r="253" s="2" customFormat="1">
      <c r="A253" s="35"/>
      <c r="B253" s="36"/>
      <c r="C253" s="37"/>
      <c r="D253" s="230" t="s">
        <v>151</v>
      </c>
      <c r="E253" s="37"/>
      <c r="F253" s="231" t="s">
        <v>415</v>
      </c>
      <c r="G253" s="37"/>
      <c r="H253" s="37"/>
      <c r="I253" s="232"/>
      <c r="J253" s="37"/>
      <c r="K253" s="37"/>
      <c r="L253" s="41"/>
      <c r="M253" s="233"/>
      <c r="N253" s="234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151</v>
      </c>
      <c r="AU253" s="14" t="s">
        <v>149</v>
      </c>
    </row>
    <row r="254" s="12" customFormat="1" ht="22.8" customHeight="1">
      <c r="A254" s="12"/>
      <c r="B254" s="200"/>
      <c r="C254" s="201"/>
      <c r="D254" s="202" t="s">
        <v>77</v>
      </c>
      <c r="E254" s="214" t="s">
        <v>416</v>
      </c>
      <c r="F254" s="214" t="s">
        <v>417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SUM(P255:P266)</f>
        <v>0</v>
      </c>
      <c r="Q254" s="208"/>
      <c r="R254" s="209">
        <f>SUM(R255:R266)</f>
        <v>0.015629999999999998</v>
      </c>
      <c r="S254" s="208"/>
      <c r="T254" s="210">
        <f>SUM(T255:T266)</f>
        <v>5.3399999999999999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149</v>
      </c>
      <c r="AT254" s="212" t="s">
        <v>77</v>
      </c>
      <c r="AU254" s="212" t="s">
        <v>86</v>
      </c>
      <c r="AY254" s="211" t="s">
        <v>140</v>
      </c>
      <c r="BK254" s="213">
        <f>SUM(BK255:BK266)</f>
        <v>0</v>
      </c>
    </row>
    <row r="255" s="2" customFormat="1" ht="14.4" customHeight="1">
      <c r="A255" s="35"/>
      <c r="B255" s="36"/>
      <c r="C255" s="216" t="s">
        <v>418</v>
      </c>
      <c r="D255" s="216" t="s">
        <v>144</v>
      </c>
      <c r="E255" s="217" t="s">
        <v>419</v>
      </c>
      <c r="F255" s="218" t="s">
        <v>420</v>
      </c>
      <c r="G255" s="219" t="s">
        <v>179</v>
      </c>
      <c r="H255" s="220">
        <v>3</v>
      </c>
      <c r="I255" s="221"/>
      <c r="J255" s="222">
        <f>ROUND(I255*H255,2)</f>
        <v>0</v>
      </c>
      <c r="K255" s="223"/>
      <c r="L255" s="41"/>
      <c r="M255" s="224" t="s">
        <v>1</v>
      </c>
      <c r="N255" s="225" t="s">
        <v>44</v>
      </c>
      <c r="O255" s="88"/>
      <c r="P255" s="226">
        <f>O255*H255</f>
        <v>0</v>
      </c>
      <c r="Q255" s="226">
        <v>0.0025999999999999999</v>
      </c>
      <c r="R255" s="226">
        <f>Q255*H255</f>
        <v>0.0077999999999999996</v>
      </c>
      <c r="S255" s="226">
        <v>1.78</v>
      </c>
      <c r="T255" s="227">
        <f>S255*H255</f>
        <v>5.3399999999999999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224</v>
      </c>
      <c r="AT255" s="228" t="s">
        <v>144</v>
      </c>
      <c r="AU255" s="228" t="s">
        <v>149</v>
      </c>
      <c r="AY255" s="14" t="s">
        <v>140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149</v>
      </c>
      <c r="BK255" s="229">
        <f>ROUND(I255*H255,2)</f>
        <v>0</v>
      </c>
      <c r="BL255" s="14" t="s">
        <v>224</v>
      </c>
      <c r="BM255" s="228" t="s">
        <v>421</v>
      </c>
    </row>
    <row r="256" s="2" customFormat="1">
      <c r="A256" s="35"/>
      <c r="B256" s="36"/>
      <c r="C256" s="37"/>
      <c r="D256" s="230" t="s">
        <v>151</v>
      </c>
      <c r="E256" s="37"/>
      <c r="F256" s="231" t="s">
        <v>422</v>
      </c>
      <c r="G256" s="37"/>
      <c r="H256" s="37"/>
      <c r="I256" s="232"/>
      <c r="J256" s="37"/>
      <c r="K256" s="37"/>
      <c r="L256" s="41"/>
      <c r="M256" s="233"/>
      <c r="N256" s="23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151</v>
      </c>
      <c r="AU256" s="14" t="s">
        <v>149</v>
      </c>
    </row>
    <row r="257" s="2" customFormat="1" ht="14.4" customHeight="1">
      <c r="A257" s="35"/>
      <c r="B257" s="36"/>
      <c r="C257" s="235" t="s">
        <v>423</v>
      </c>
      <c r="D257" s="235" t="s">
        <v>171</v>
      </c>
      <c r="E257" s="236" t="s">
        <v>424</v>
      </c>
      <c r="F257" s="237" t="s">
        <v>425</v>
      </c>
      <c r="G257" s="238" t="s">
        <v>306</v>
      </c>
      <c r="H257" s="239">
        <v>3</v>
      </c>
      <c r="I257" s="240"/>
      <c r="J257" s="241">
        <f>ROUND(I257*H257,2)</f>
        <v>0</v>
      </c>
      <c r="K257" s="242"/>
      <c r="L257" s="243"/>
      <c r="M257" s="244" t="s">
        <v>1</v>
      </c>
      <c r="N257" s="245" t="s">
        <v>44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230</v>
      </c>
      <c r="AT257" s="228" t="s">
        <v>171</v>
      </c>
      <c r="AU257" s="228" t="s">
        <v>149</v>
      </c>
      <c r="AY257" s="14" t="s">
        <v>140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149</v>
      </c>
      <c r="BK257" s="229">
        <f>ROUND(I257*H257,2)</f>
        <v>0</v>
      </c>
      <c r="BL257" s="14" t="s">
        <v>224</v>
      </c>
      <c r="BM257" s="228" t="s">
        <v>426</v>
      </c>
    </row>
    <row r="258" s="2" customFormat="1">
      <c r="A258" s="35"/>
      <c r="B258" s="36"/>
      <c r="C258" s="37"/>
      <c r="D258" s="230" t="s">
        <v>151</v>
      </c>
      <c r="E258" s="37"/>
      <c r="F258" s="231" t="s">
        <v>427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151</v>
      </c>
      <c r="AU258" s="14" t="s">
        <v>149</v>
      </c>
    </row>
    <row r="259" s="2" customFormat="1" ht="14.4" customHeight="1">
      <c r="A259" s="35"/>
      <c r="B259" s="36"/>
      <c r="C259" s="235" t="s">
        <v>428</v>
      </c>
      <c r="D259" s="235" t="s">
        <v>171</v>
      </c>
      <c r="E259" s="236" t="s">
        <v>429</v>
      </c>
      <c r="F259" s="237" t="s">
        <v>430</v>
      </c>
      <c r="G259" s="238" t="s">
        <v>306</v>
      </c>
      <c r="H259" s="239">
        <v>1</v>
      </c>
      <c r="I259" s="240"/>
      <c r="J259" s="241">
        <f>ROUND(I259*H259,2)</f>
        <v>0</v>
      </c>
      <c r="K259" s="242"/>
      <c r="L259" s="243"/>
      <c r="M259" s="244" t="s">
        <v>1</v>
      </c>
      <c r="N259" s="245" t="s">
        <v>44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230</v>
      </c>
      <c r="AT259" s="228" t="s">
        <v>171</v>
      </c>
      <c r="AU259" s="228" t="s">
        <v>149</v>
      </c>
      <c r="AY259" s="14" t="s">
        <v>140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149</v>
      </c>
      <c r="BK259" s="229">
        <f>ROUND(I259*H259,2)</f>
        <v>0</v>
      </c>
      <c r="BL259" s="14" t="s">
        <v>224</v>
      </c>
      <c r="BM259" s="228" t="s">
        <v>431</v>
      </c>
    </row>
    <row r="260" s="2" customFormat="1">
      <c r="A260" s="35"/>
      <c r="B260" s="36"/>
      <c r="C260" s="37"/>
      <c r="D260" s="230" t="s">
        <v>151</v>
      </c>
      <c r="E260" s="37"/>
      <c r="F260" s="231" t="s">
        <v>432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151</v>
      </c>
      <c r="AU260" s="14" t="s">
        <v>149</v>
      </c>
    </row>
    <row r="261" s="2" customFormat="1" ht="14.4" customHeight="1">
      <c r="A261" s="35"/>
      <c r="B261" s="36"/>
      <c r="C261" s="216" t="s">
        <v>433</v>
      </c>
      <c r="D261" s="216" t="s">
        <v>144</v>
      </c>
      <c r="E261" s="217" t="s">
        <v>434</v>
      </c>
      <c r="F261" s="218" t="s">
        <v>435</v>
      </c>
      <c r="G261" s="219" t="s">
        <v>436</v>
      </c>
      <c r="H261" s="220">
        <v>3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44</v>
      </c>
      <c r="O261" s="88"/>
      <c r="P261" s="226">
        <f>O261*H261</f>
        <v>0</v>
      </c>
      <c r="Q261" s="226">
        <v>0.0026099999999999999</v>
      </c>
      <c r="R261" s="226">
        <f>Q261*H261</f>
        <v>0.0078300000000000002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224</v>
      </c>
      <c r="AT261" s="228" t="s">
        <v>144</v>
      </c>
      <c r="AU261" s="228" t="s">
        <v>149</v>
      </c>
      <c r="AY261" s="14" t="s">
        <v>140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149</v>
      </c>
      <c r="BK261" s="229">
        <f>ROUND(I261*H261,2)</f>
        <v>0</v>
      </c>
      <c r="BL261" s="14" t="s">
        <v>224</v>
      </c>
      <c r="BM261" s="228" t="s">
        <v>437</v>
      </c>
    </row>
    <row r="262" s="2" customFormat="1">
      <c r="A262" s="35"/>
      <c r="B262" s="36"/>
      <c r="C262" s="37"/>
      <c r="D262" s="230" t="s">
        <v>151</v>
      </c>
      <c r="E262" s="37"/>
      <c r="F262" s="231" t="s">
        <v>438</v>
      </c>
      <c r="G262" s="37"/>
      <c r="H262" s="37"/>
      <c r="I262" s="232"/>
      <c r="J262" s="37"/>
      <c r="K262" s="37"/>
      <c r="L262" s="41"/>
      <c r="M262" s="233"/>
      <c r="N262" s="23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151</v>
      </c>
      <c r="AU262" s="14" t="s">
        <v>149</v>
      </c>
    </row>
    <row r="263" s="2" customFormat="1" ht="14.4" customHeight="1">
      <c r="A263" s="35"/>
      <c r="B263" s="36"/>
      <c r="C263" s="216" t="s">
        <v>439</v>
      </c>
      <c r="D263" s="216" t="s">
        <v>144</v>
      </c>
      <c r="E263" s="217" t="s">
        <v>440</v>
      </c>
      <c r="F263" s="218" t="s">
        <v>441</v>
      </c>
      <c r="G263" s="219" t="s">
        <v>306</v>
      </c>
      <c r="H263" s="220">
        <v>3</v>
      </c>
      <c r="I263" s="221"/>
      <c r="J263" s="222">
        <f>ROUND(I263*H263,2)</f>
        <v>0</v>
      </c>
      <c r="K263" s="223"/>
      <c r="L263" s="41"/>
      <c r="M263" s="224" t="s">
        <v>1</v>
      </c>
      <c r="N263" s="225" t="s">
        <v>44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224</v>
      </c>
      <c r="AT263" s="228" t="s">
        <v>144</v>
      </c>
      <c r="AU263" s="228" t="s">
        <v>149</v>
      </c>
      <c r="AY263" s="14" t="s">
        <v>140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149</v>
      </c>
      <c r="BK263" s="229">
        <f>ROUND(I263*H263,2)</f>
        <v>0</v>
      </c>
      <c r="BL263" s="14" t="s">
        <v>224</v>
      </c>
      <c r="BM263" s="228" t="s">
        <v>442</v>
      </c>
    </row>
    <row r="264" s="2" customFormat="1">
      <c r="A264" s="35"/>
      <c r="B264" s="36"/>
      <c r="C264" s="37"/>
      <c r="D264" s="230" t="s">
        <v>151</v>
      </c>
      <c r="E264" s="37"/>
      <c r="F264" s="231" t="s">
        <v>441</v>
      </c>
      <c r="G264" s="37"/>
      <c r="H264" s="37"/>
      <c r="I264" s="232"/>
      <c r="J264" s="37"/>
      <c r="K264" s="37"/>
      <c r="L264" s="41"/>
      <c r="M264" s="233"/>
      <c r="N264" s="23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151</v>
      </c>
      <c r="AU264" s="14" t="s">
        <v>149</v>
      </c>
    </row>
    <row r="265" s="2" customFormat="1" ht="14.4" customHeight="1">
      <c r="A265" s="35"/>
      <c r="B265" s="36"/>
      <c r="C265" s="216" t="s">
        <v>443</v>
      </c>
      <c r="D265" s="216" t="s">
        <v>144</v>
      </c>
      <c r="E265" s="217" t="s">
        <v>444</v>
      </c>
      <c r="F265" s="218" t="s">
        <v>445</v>
      </c>
      <c r="G265" s="219" t="s">
        <v>436</v>
      </c>
      <c r="H265" s="220">
        <v>1</v>
      </c>
      <c r="I265" s="221"/>
      <c r="J265" s="222">
        <f>ROUND(I265*H265,2)</f>
        <v>0</v>
      </c>
      <c r="K265" s="223"/>
      <c r="L265" s="41"/>
      <c r="M265" s="224" t="s">
        <v>1</v>
      </c>
      <c r="N265" s="225" t="s">
        <v>44</v>
      </c>
      <c r="O265" s="88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224</v>
      </c>
      <c r="AT265" s="228" t="s">
        <v>144</v>
      </c>
      <c r="AU265" s="228" t="s">
        <v>149</v>
      </c>
      <c r="AY265" s="14" t="s">
        <v>140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149</v>
      </c>
      <c r="BK265" s="229">
        <f>ROUND(I265*H265,2)</f>
        <v>0</v>
      </c>
      <c r="BL265" s="14" t="s">
        <v>224</v>
      </c>
      <c r="BM265" s="228" t="s">
        <v>446</v>
      </c>
    </row>
    <row r="266" s="2" customFormat="1">
      <c r="A266" s="35"/>
      <c r="B266" s="36"/>
      <c r="C266" s="37"/>
      <c r="D266" s="230" t="s">
        <v>151</v>
      </c>
      <c r="E266" s="37"/>
      <c r="F266" s="231" t="s">
        <v>445</v>
      </c>
      <c r="G266" s="37"/>
      <c r="H266" s="37"/>
      <c r="I266" s="232"/>
      <c r="J266" s="37"/>
      <c r="K266" s="37"/>
      <c r="L266" s="41"/>
      <c r="M266" s="233"/>
      <c r="N266" s="234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151</v>
      </c>
      <c r="AU266" s="14" t="s">
        <v>149</v>
      </c>
    </row>
    <row r="267" s="12" customFormat="1" ht="22.8" customHeight="1">
      <c r="A267" s="12"/>
      <c r="B267" s="200"/>
      <c r="C267" s="201"/>
      <c r="D267" s="202" t="s">
        <v>77</v>
      </c>
      <c r="E267" s="214" t="s">
        <v>447</v>
      </c>
      <c r="F267" s="214" t="s">
        <v>448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SUM(P268:P307)</f>
        <v>0</v>
      </c>
      <c r="Q267" s="208"/>
      <c r="R267" s="209">
        <f>SUM(R268:R307)</f>
        <v>0.35587000000000002</v>
      </c>
      <c r="S267" s="208"/>
      <c r="T267" s="210">
        <f>SUM(T268:T307)</f>
        <v>0.53845999999999994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149</v>
      </c>
      <c r="AT267" s="212" t="s">
        <v>77</v>
      </c>
      <c r="AU267" s="212" t="s">
        <v>86</v>
      </c>
      <c r="AY267" s="211" t="s">
        <v>140</v>
      </c>
      <c r="BK267" s="213">
        <f>SUM(BK268:BK307)</f>
        <v>0</v>
      </c>
    </row>
    <row r="268" s="2" customFormat="1" ht="24.15" customHeight="1">
      <c r="A268" s="35"/>
      <c r="B268" s="36"/>
      <c r="C268" s="216" t="s">
        <v>449</v>
      </c>
      <c r="D268" s="216" t="s">
        <v>144</v>
      </c>
      <c r="E268" s="217" t="s">
        <v>450</v>
      </c>
      <c r="F268" s="218" t="s">
        <v>451</v>
      </c>
      <c r="G268" s="219" t="s">
        <v>306</v>
      </c>
      <c r="H268" s="220">
        <v>1</v>
      </c>
      <c r="I268" s="221"/>
      <c r="J268" s="222">
        <f>ROUND(I268*H268,2)</f>
        <v>0</v>
      </c>
      <c r="K268" s="223"/>
      <c r="L268" s="41"/>
      <c r="M268" s="224" t="s">
        <v>1</v>
      </c>
      <c r="N268" s="225" t="s">
        <v>44</v>
      </c>
      <c r="O268" s="88"/>
      <c r="P268" s="226">
        <f>O268*H268</f>
        <v>0</v>
      </c>
      <c r="Q268" s="226">
        <v>0.25</v>
      </c>
      <c r="R268" s="226">
        <f>Q268*H268</f>
        <v>0.25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224</v>
      </c>
      <c r="AT268" s="228" t="s">
        <v>144</v>
      </c>
      <c r="AU268" s="228" t="s">
        <v>149</v>
      </c>
      <c r="AY268" s="14" t="s">
        <v>140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149</v>
      </c>
      <c r="BK268" s="229">
        <f>ROUND(I268*H268,2)</f>
        <v>0</v>
      </c>
      <c r="BL268" s="14" t="s">
        <v>224</v>
      </c>
      <c r="BM268" s="228" t="s">
        <v>452</v>
      </c>
    </row>
    <row r="269" s="2" customFormat="1">
      <c r="A269" s="35"/>
      <c r="B269" s="36"/>
      <c r="C269" s="37"/>
      <c r="D269" s="230" t="s">
        <v>151</v>
      </c>
      <c r="E269" s="37"/>
      <c r="F269" s="231" t="s">
        <v>451</v>
      </c>
      <c r="G269" s="37"/>
      <c r="H269" s="37"/>
      <c r="I269" s="232"/>
      <c r="J269" s="37"/>
      <c r="K269" s="37"/>
      <c r="L269" s="41"/>
      <c r="M269" s="233"/>
      <c r="N269" s="23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151</v>
      </c>
      <c r="AU269" s="14" t="s">
        <v>149</v>
      </c>
    </row>
    <row r="270" s="2" customFormat="1" ht="14.4" customHeight="1">
      <c r="A270" s="35"/>
      <c r="B270" s="36"/>
      <c r="C270" s="216" t="s">
        <v>453</v>
      </c>
      <c r="D270" s="216" t="s">
        <v>144</v>
      </c>
      <c r="E270" s="217" t="s">
        <v>454</v>
      </c>
      <c r="F270" s="218" t="s">
        <v>455</v>
      </c>
      <c r="G270" s="219" t="s">
        <v>179</v>
      </c>
      <c r="H270" s="220">
        <v>1</v>
      </c>
      <c r="I270" s="221"/>
      <c r="J270" s="222">
        <f>ROUND(I270*H270,2)</f>
        <v>0</v>
      </c>
      <c r="K270" s="223"/>
      <c r="L270" s="41"/>
      <c r="M270" s="224" t="s">
        <v>1</v>
      </c>
      <c r="N270" s="225" t="s">
        <v>44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224</v>
      </c>
      <c r="AT270" s="228" t="s">
        <v>144</v>
      </c>
      <c r="AU270" s="228" t="s">
        <v>149</v>
      </c>
      <c r="AY270" s="14" t="s">
        <v>140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149</v>
      </c>
      <c r="BK270" s="229">
        <f>ROUND(I270*H270,2)</f>
        <v>0</v>
      </c>
      <c r="BL270" s="14" t="s">
        <v>224</v>
      </c>
      <c r="BM270" s="228" t="s">
        <v>456</v>
      </c>
    </row>
    <row r="271" s="2" customFormat="1">
      <c r="A271" s="35"/>
      <c r="B271" s="36"/>
      <c r="C271" s="37"/>
      <c r="D271" s="230" t="s">
        <v>151</v>
      </c>
      <c r="E271" s="37"/>
      <c r="F271" s="231" t="s">
        <v>457</v>
      </c>
      <c r="G271" s="37"/>
      <c r="H271" s="37"/>
      <c r="I271" s="232"/>
      <c r="J271" s="37"/>
      <c r="K271" s="37"/>
      <c r="L271" s="41"/>
      <c r="M271" s="233"/>
      <c r="N271" s="234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151</v>
      </c>
      <c r="AU271" s="14" t="s">
        <v>149</v>
      </c>
    </row>
    <row r="272" s="2" customFormat="1" ht="14.4" customHeight="1">
      <c r="A272" s="35"/>
      <c r="B272" s="36"/>
      <c r="C272" s="216" t="s">
        <v>458</v>
      </c>
      <c r="D272" s="216" t="s">
        <v>144</v>
      </c>
      <c r="E272" s="217" t="s">
        <v>459</v>
      </c>
      <c r="F272" s="218" t="s">
        <v>460</v>
      </c>
      <c r="G272" s="219" t="s">
        <v>436</v>
      </c>
      <c r="H272" s="220">
        <v>20</v>
      </c>
      <c r="I272" s="221"/>
      <c r="J272" s="222">
        <f>ROUND(I272*H272,2)</f>
        <v>0</v>
      </c>
      <c r="K272" s="223"/>
      <c r="L272" s="41"/>
      <c r="M272" s="224" t="s">
        <v>1</v>
      </c>
      <c r="N272" s="225" t="s">
        <v>44</v>
      </c>
      <c r="O272" s="88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8" t="s">
        <v>224</v>
      </c>
      <c r="AT272" s="228" t="s">
        <v>144</v>
      </c>
      <c r="AU272" s="228" t="s">
        <v>149</v>
      </c>
      <c r="AY272" s="14" t="s">
        <v>140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4" t="s">
        <v>149</v>
      </c>
      <c r="BK272" s="229">
        <f>ROUND(I272*H272,2)</f>
        <v>0</v>
      </c>
      <c r="BL272" s="14" t="s">
        <v>224</v>
      </c>
      <c r="BM272" s="228" t="s">
        <v>461</v>
      </c>
    </row>
    <row r="273" s="2" customFormat="1">
      <c r="A273" s="35"/>
      <c r="B273" s="36"/>
      <c r="C273" s="37"/>
      <c r="D273" s="230" t="s">
        <v>151</v>
      </c>
      <c r="E273" s="37"/>
      <c r="F273" s="231" t="s">
        <v>462</v>
      </c>
      <c r="G273" s="37"/>
      <c r="H273" s="37"/>
      <c r="I273" s="232"/>
      <c r="J273" s="37"/>
      <c r="K273" s="37"/>
      <c r="L273" s="41"/>
      <c r="M273" s="233"/>
      <c r="N273" s="234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151</v>
      </c>
      <c r="AU273" s="14" t="s">
        <v>149</v>
      </c>
    </row>
    <row r="274" s="2" customFormat="1" ht="14.4" customHeight="1">
      <c r="A274" s="35"/>
      <c r="B274" s="36"/>
      <c r="C274" s="235" t="s">
        <v>463</v>
      </c>
      <c r="D274" s="235" t="s">
        <v>171</v>
      </c>
      <c r="E274" s="236" t="s">
        <v>464</v>
      </c>
      <c r="F274" s="237" t="s">
        <v>465</v>
      </c>
      <c r="G274" s="238" t="s">
        <v>306</v>
      </c>
      <c r="H274" s="239">
        <v>20</v>
      </c>
      <c r="I274" s="240"/>
      <c r="J274" s="241">
        <f>ROUND(I274*H274,2)</f>
        <v>0</v>
      </c>
      <c r="K274" s="242"/>
      <c r="L274" s="243"/>
      <c r="M274" s="244" t="s">
        <v>1</v>
      </c>
      <c r="N274" s="245" t="s">
        <v>44</v>
      </c>
      <c r="O274" s="88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230</v>
      </c>
      <c r="AT274" s="228" t="s">
        <v>171</v>
      </c>
      <c r="AU274" s="228" t="s">
        <v>149</v>
      </c>
      <c r="AY274" s="14" t="s">
        <v>140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149</v>
      </c>
      <c r="BK274" s="229">
        <f>ROUND(I274*H274,2)</f>
        <v>0</v>
      </c>
      <c r="BL274" s="14" t="s">
        <v>224</v>
      </c>
      <c r="BM274" s="228" t="s">
        <v>466</v>
      </c>
    </row>
    <row r="275" s="2" customFormat="1">
      <c r="A275" s="35"/>
      <c r="B275" s="36"/>
      <c r="C275" s="37"/>
      <c r="D275" s="230" t="s">
        <v>151</v>
      </c>
      <c r="E275" s="37"/>
      <c r="F275" s="231" t="s">
        <v>465</v>
      </c>
      <c r="G275" s="37"/>
      <c r="H275" s="37"/>
      <c r="I275" s="232"/>
      <c r="J275" s="37"/>
      <c r="K275" s="37"/>
      <c r="L275" s="41"/>
      <c r="M275" s="233"/>
      <c r="N275" s="234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151</v>
      </c>
      <c r="AU275" s="14" t="s">
        <v>149</v>
      </c>
    </row>
    <row r="276" s="2" customFormat="1" ht="14.4" customHeight="1">
      <c r="A276" s="35"/>
      <c r="B276" s="36"/>
      <c r="C276" s="216" t="s">
        <v>467</v>
      </c>
      <c r="D276" s="216" t="s">
        <v>144</v>
      </c>
      <c r="E276" s="217" t="s">
        <v>468</v>
      </c>
      <c r="F276" s="218" t="s">
        <v>469</v>
      </c>
      <c r="G276" s="219" t="s">
        <v>179</v>
      </c>
      <c r="H276" s="220">
        <v>1</v>
      </c>
      <c r="I276" s="221"/>
      <c r="J276" s="222">
        <f>ROUND(I276*H276,2)</f>
        <v>0</v>
      </c>
      <c r="K276" s="223"/>
      <c r="L276" s="41"/>
      <c r="M276" s="224" t="s">
        <v>1</v>
      </c>
      <c r="N276" s="225" t="s">
        <v>44</v>
      </c>
      <c r="O276" s="88"/>
      <c r="P276" s="226">
        <f>O276*H276</f>
        <v>0</v>
      </c>
      <c r="Q276" s="226">
        <v>0</v>
      </c>
      <c r="R276" s="226">
        <f>Q276*H276</f>
        <v>0</v>
      </c>
      <c r="S276" s="226">
        <v>0.51195999999999997</v>
      </c>
      <c r="T276" s="227">
        <f>S276*H276</f>
        <v>0.51195999999999997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224</v>
      </c>
      <c r="AT276" s="228" t="s">
        <v>144</v>
      </c>
      <c r="AU276" s="228" t="s">
        <v>149</v>
      </c>
      <c r="AY276" s="14" t="s">
        <v>140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149</v>
      </c>
      <c r="BK276" s="229">
        <f>ROUND(I276*H276,2)</f>
        <v>0</v>
      </c>
      <c r="BL276" s="14" t="s">
        <v>224</v>
      </c>
      <c r="BM276" s="228" t="s">
        <v>470</v>
      </c>
    </row>
    <row r="277" s="2" customFormat="1">
      <c r="A277" s="35"/>
      <c r="B277" s="36"/>
      <c r="C277" s="37"/>
      <c r="D277" s="230" t="s">
        <v>151</v>
      </c>
      <c r="E277" s="37"/>
      <c r="F277" s="231" t="s">
        <v>471</v>
      </c>
      <c r="G277" s="37"/>
      <c r="H277" s="37"/>
      <c r="I277" s="232"/>
      <c r="J277" s="37"/>
      <c r="K277" s="37"/>
      <c r="L277" s="41"/>
      <c r="M277" s="233"/>
      <c r="N277" s="234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151</v>
      </c>
      <c r="AU277" s="14" t="s">
        <v>149</v>
      </c>
    </row>
    <row r="278" s="2" customFormat="1" ht="37.8" customHeight="1">
      <c r="A278" s="35"/>
      <c r="B278" s="36"/>
      <c r="C278" s="235" t="s">
        <v>472</v>
      </c>
      <c r="D278" s="235" t="s">
        <v>171</v>
      </c>
      <c r="E278" s="236" t="s">
        <v>473</v>
      </c>
      <c r="F278" s="237" t="s">
        <v>474</v>
      </c>
      <c r="G278" s="238" t="s">
        <v>306</v>
      </c>
      <c r="H278" s="239">
        <v>1</v>
      </c>
      <c r="I278" s="240"/>
      <c r="J278" s="241">
        <f>ROUND(I278*H278,2)</f>
        <v>0</v>
      </c>
      <c r="K278" s="242"/>
      <c r="L278" s="243"/>
      <c r="M278" s="244" t="s">
        <v>1</v>
      </c>
      <c r="N278" s="245" t="s">
        <v>44</v>
      </c>
      <c r="O278" s="88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230</v>
      </c>
      <c r="AT278" s="228" t="s">
        <v>171</v>
      </c>
      <c r="AU278" s="228" t="s">
        <v>149</v>
      </c>
      <c r="AY278" s="14" t="s">
        <v>140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149</v>
      </c>
      <c r="BK278" s="229">
        <f>ROUND(I278*H278,2)</f>
        <v>0</v>
      </c>
      <c r="BL278" s="14" t="s">
        <v>224</v>
      </c>
      <c r="BM278" s="228" t="s">
        <v>475</v>
      </c>
    </row>
    <row r="279" s="2" customFormat="1">
      <c r="A279" s="35"/>
      <c r="B279" s="36"/>
      <c r="C279" s="37"/>
      <c r="D279" s="230" t="s">
        <v>151</v>
      </c>
      <c r="E279" s="37"/>
      <c r="F279" s="231" t="s">
        <v>474</v>
      </c>
      <c r="G279" s="37"/>
      <c r="H279" s="37"/>
      <c r="I279" s="232"/>
      <c r="J279" s="37"/>
      <c r="K279" s="37"/>
      <c r="L279" s="41"/>
      <c r="M279" s="233"/>
      <c r="N279" s="234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151</v>
      </c>
      <c r="AU279" s="14" t="s">
        <v>149</v>
      </c>
    </row>
    <row r="280" s="2" customFormat="1" ht="14.4" customHeight="1">
      <c r="A280" s="35"/>
      <c r="B280" s="36"/>
      <c r="C280" s="216" t="s">
        <v>476</v>
      </c>
      <c r="D280" s="216" t="s">
        <v>144</v>
      </c>
      <c r="E280" s="217" t="s">
        <v>477</v>
      </c>
      <c r="F280" s="218" t="s">
        <v>478</v>
      </c>
      <c r="G280" s="219" t="s">
        <v>436</v>
      </c>
      <c r="H280" s="220">
        <v>1</v>
      </c>
      <c r="I280" s="221"/>
      <c r="J280" s="222">
        <f>ROUND(I280*H280,2)</f>
        <v>0</v>
      </c>
      <c r="K280" s="223"/>
      <c r="L280" s="41"/>
      <c r="M280" s="224" t="s">
        <v>1</v>
      </c>
      <c r="N280" s="225" t="s">
        <v>44</v>
      </c>
      <c r="O280" s="88"/>
      <c r="P280" s="226">
        <f>O280*H280</f>
        <v>0</v>
      </c>
      <c r="Q280" s="226">
        <v>0.0098499999999999994</v>
      </c>
      <c r="R280" s="226">
        <f>Q280*H280</f>
        <v>0.0098499999999999994</v>
      </c>
      <c r="S280" s="226">
        <v>0</v>
      </c>
      <c r="T280" s="22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8" t="s">
        <v>224</v>
      </c>
      <c r="AT280" s="228" t="s">
        <v>144</v>
      </c>
      <c r="AU280" s="228" t="s">
        <v>149</v>
      </c>
      <c r="AY280" s="14" t="s">
        <v>140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4" t="s">
        <v>149</v>
      </c>
      <c r="BK280" s="229">
        <f>ROUND(I280*H280,2)</f>
        <v>0</v>
      </c>
      <c r="BL280" s="14" t="s">
        <v>224</v>
      </c>
      <c r="BM280" s="228" t="s">
        <v>479</v>
      </c>
    </row>
    <row r="281" s="2" customFormat="1">
      <c r="A281" s="35"/>
      <c r="B281" s="36"/>
      <c r="C281" s="37"/>
      <c r="D281" s="230" t="s">
        <v>151</v>
      </c>
      <c r="E281" s="37"/>
      <c r="F281" s="231" t="s">
        <v>480</v>
      </c>
      <c r="G281" s="37"/>
      <c r="H281" s="37"/>
      <c r="I281" s="232"/>
      <c r="J281" s="37"/>
      <c r="K281" s="37"/>
      <c r="L281" s="41"/>
      <c r="M281" s="233"/>
      <c r="N281" s="234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151</v>
      </c>
      <c r="AU281" s="14" t="s">
        <v>149</v>
      </c>
    </row>
    <row r="282" s="2" customFormat="1" ht="14.4" customHeight="1">
      <c r="A282" s="35"/>
      <c r="B282" s="36"/>
      <c r="C282" s="216" t="s">
        <v>481</v>
      </c>
      <c r="D282" s="216" t="s">
        <v>144</v>
      </c>
      <c r="E282" s="217" t="s">
        <v>482</v>
      </c>
      <c r="F282" s="218" t="s">
        <v>483</v>
      </c>
      <c r="G282" s="219" t="s">
        <v>436</v>
      </c>
      <c r="H282" s="220">
        <v>1</v>
      </c>
      <c r="I282" s="221"/>
      <c r="J282" s="222">
        <f>ROUND(I282*H282,2)</f>
        <v>0</v>
      </c>
      <c r="K282" s="223"/>
      <c r="L282" s="41"/>
      <c r="M282" s="224" t="s">
        <v>1</v>
      </c>
      <c r="N282" s="225" t="s">
        <v>44</v>
      </c>
      <c r="O282" s="88"/>
      <c r="P282" s="226">
        <f>O282*H282</f>
        <v>0</v>
      </c>
      <c r="Q282" s="226">
        <v>0.039</v>
      </c>
      <c r="R282" s="226">
        <f>Q282*H282</f>
        <v>0.039</v>
      </c>
      <c r="S282" s="226">
        <v>0</v>
      </c>
      <c r="T282" s="22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8" t="s">
        <v>224</v>
      </c>
      <c r="AT282" s="228" t="s">
        <v>144</v>
      </c>
      <c r="AU282" s="228" t="s">
        <v>149</v>
      </c>
      <c r="AY282" s="14" t="s">
        <v>140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4" t="s">
        <v>149</v>
      </c>
      <c r="BK282" s="229">
        <f>ROUND(I282*H282,2)</f>
        <v>0</v>
      </c>
      <c r="BL282" s="14" t="s">
        <v>224</v>
      </c>
      <c r="BM282" s="228" t="s">
        <v>484</v>
      </c>
    </row>
    <row r="283" s="2" customFormat="1">
      <c r="A283" s="35"/>
      <c r="B283" s="36"/>
      <c r="C283" s="37"/>
      <c r="D283" s="230" t="s">
        <v>151</v>
      </c>
      <c r="E283" s="37"/>
      <c r="F283" s="231" t="s">
        <v>485</v>
      </c>
      <c r="G283" s="37"/>
      <c r="H283" s="37"/>
      <c r="I283" s="232"/>
      <c r="J283" s="37"/>
      <c r="K283" s="37"/>
      <c r="L283" s="41"/>
      <c r="M283" s="233"/>
      <c r="N283" s="234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151</v>
      </c>
      <c r="AU283" s="14" t="s">
        <v>149</v>
      </c>
    </row>
    <row r="284" s="2" customFormat="1" ht="14.4" customHeight="1">
      <c r="A284" s="35"/>
      <c r="B284" s="36"/>
      <c r="C284" s="216" t="s">
        <v>486</v>
      </c>
      <c r="D284" s="216" t="s">
        <v>144</v>
      </c>
      <c r="E284" s="217" t="s">
        <v>487</v>
      </c>
      <c r="F284" s="218" t="s">
        <v>488</v>
      </c>
      <c r="G284" s="219" t="s">
        <v>436</v>
      </c>
      <c r="H284" s="220">
        <v>1</v>
      </c>
      <c r="I284" s="221"/>
      <c r="J284" s="222">
        <f>ROUND(I284*H284,2)</f>
        <v>0</v>
      </c>
      <c r="K284" s="223"/>
      <c r="L284" s="41"/>
      <c r="M284" s="224" t="s">
        <v>1</v>
      </c>
      <c r="N284" s="225" t="s">
        <v>44</v>
      </c>
      <c r="O284" s="88"/>
      <c r="P284" s="226">
        <f>O284*H284</f>
        <v>0</v>
      </c>
      <c r="Q284" s="226">
        <v>0.039010000000000003</v>
      </c>
      <c r="R284" s="226">
        <f>Q284*H284</f>
        <v>0.039010000000000003</v>
      </c>
      <c r="S284" s="226">
        <v>0</v>
      </c>
      <c r="T284" s="22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8" t="s">
        <v>224</v>
      </c>
      <c r="AT284" s="228" t="s">
        <v>144</v>
      </c>
      <c r="AU284" s="228" t="s">
        <v>149</v>
      </c>
      <c r="AY284" s="14" t="s">
        <v>140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4" t="s">
        <v>149</v>
      </c>
      <c r="BK284" s="229">
        <f>ROUND(I284*H284,2)</f>
        <v>0</v>
      </c>
      <c r="BL284" s="14" t="s">
        <v>224</v>
      </c>
      <c r="BM284" s="228" t="s">
        <v>489</v>
      </c>
    </row>
    <row r="285" s="2" customFormat="1">
      <c r="A285" s="35"/>
      <c r="B285" s="36"/>
      <c r="C285" s="37"/>
      <c r="D285" s="230" t="s">
        <v>151</v>
      </c>
      <c r="E285" s="37"/>
      <c r="F285" s="231" t="s">
        <v>490</v>
      </c>
      <c r="G285" s="37"/>
      <c r="H285" s="37"/>
      <c r="I285" s="232"/>
      <c r="J285" s="37"/>
      <c r="K285" s="37"/>
      <c r="L285" s="41"/>
      <c r="M285" s="233"/>
      <c r="N285" s="234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151</v>
      </c>
      <c r="AU285" s="14" t="s">
        <v>149</v>
      </c>
    </row>
    <row r="286" s="2" customFormat="1" ht="14.4" customHeight="1">
      <c r="A286" s="35"/>
      <c r="B286" s="36"/>
      <c r="C286" s="216" t="s">
        <v>491</v>
      </c>
      <c r="D286" s="216" t="s">
        <v>144</v>
      </c>
      <c r="E286" s="217" t="s">
        <v>492</v>
      </c>
      <c r="F286" s="218" t="s">
        <v>493</v>
      </c>
      <c r="G286" s="219" t="s">
        <v>179</v>
      </c>
      <c r="H286" s="220">
        <v>1</v>
      </c>
      <c r="I286" s="221"/>
      <c r="J286" s="222">
        <f>ROUND(I286*H286,2)</f>
        <v>0</v>
      </c>
      <c r="K286" s="223"/>
      <c r="L286" s="41"/>
      <c r="M286" s="224" t="s">
        <v>1</v>
      </c>
      <c r="N286" s="225" t="s">
        <v>44</v>
      </c>
      <c r="O286" s="88"/>
      <c r="P286" s="226">
        <f>O286*H286</f>
        <v>0</v>
      </c>
      <c r="Q286" s="226">
        <v>6.9999999999999994E-05</v>
      </c>
      <c r="R286" s="226">
        <f>Q286*H286</f>
        <v>6.9999999999999994E-05</v>
      </c>
      <c r="S286" s="226">
        <v>0.0044999999999999997</v>
      </c>
      <c r="T286" s="227">
        <f>S286*H286</f>
        <v>0.0044999999999999997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224</v>
      </c>
      <c r="AT286" s="228" t="s">
        <v>144</v>
      </c>
      <c r="AU286" s="228" t="s">
        <v>149</v>
      </c>
      <c r="AY286" s="14" t="s">
        <v>140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149</v>
      </c>
      <c r="BK286" s="229">
        <f>ROUND(I286*H286,2)</f>
        <v>0</v>
      </c>
      <c r="BL286" s="14" t="s">
        <v>224</v>
      </c>
      <c r="BM286" s="228" t="s">
        <v>494</v>
      </c>
    </row>
    <row r="287" s="2" customFormat="1">
      <c r="A287" s="35"/>
      <c r="B287" s="36"/>
      <c r="C287" s="37"/>
      <c r="D287" s="230" t="s">
        <v>151</v>
      </c>
      <c r="E287" s="37"/>
      <c r="F287" s="231" t="s">
        <v>495</v>
      </c>
      <c r="G287" s="37"/>
      <c r="H287" s="37"/>
      <c r="I287" s="232"/>
      <c r="J287" s="37"/>
      <c r="K287" s="37"/>
      <c r="L287" s="41"/>
      <c r="M287" s="233"/>
      <c r="N287" s="234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151</v>
      </c>
      <c r="AU287" s="14" t="s">
        <v>149</v>
      </c>
    </row>
    <row r="288" s="2" customFormat="1" ht="14.4" customHeight="1">
      <c r="A288" s="35"/>
      <c r="B288" s="36"/>
      <c r="C288" s="216" t="s">
        <v>496</v>
      </c>
      <c r="D288" s="216" t="s">
        <v>144</v>
      </c>
      <c r="E288" s="217" t="s">
        <v>497</v>
      </c>
      <c r="F288" s="218" t="s">
        <v>498</v>
      </c>
      <c r="G288" s="219" t="s">
        <v>179</v>
      </c>
      <c r="H288" s="220">
        <v>1</v>
      </c>
      <c r="I288" s="221"/>
      <c r="J288" s="222">
        <f>ROUND(I288*H288,2)</f>
        <v>0</v>
      </c>
      <c r="K288" s="223"/>
      <c r="L288" s="41"/>
      <c r="M288" s="224" t="s">
        <v>1</v>
      </c>
      <c r="N288" s="225" t="s">
        <v>44</v>
      </c>
      <c r="O288" s="88"/>
      <c r="P288" s="226">
        <f>O288*H288</f>
        <v>0</v>
      </c>
      <c r="Q288" s="226">
        <v>6.9999999999999994E-05</v>
      </c>
      <c r="R288" s="226">
        <f>Q288*H288</f>
        <v>6.9999999999999994E-05</v>
      </c>
      <c r="S288" s="226">
        <v>0.021999999999999999</v>
      </c>
      <c r="T288" s="227">
        <f>S288*H288</f>
        <v>0.021999999999999999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224</v>
      </c>
      <c r="AT288" s="228" t="s">
        <v>144</v>
      </c>
      <c r="AU288" s="228" t="s">
        <v>149</v>
      </c>
      <c r="AY288" s="14" t="s">
        <v>140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149</v>
      </c>
      <c r="BK288" s="229">
        <f>ROUND(I288*H288,2)</f>
        <v>0</v>
      </c>
      <c r="BL288" s="14" t="s">
        <v>224</v>
      </c>
      <c r="BM288" s="228" t="s">
        <v>499</v>
      </c>
    </row>
    <row r="289" s="2" customFormat="1">
      <c r="A289" s="35"/>
      <c r="B289" s="36"/>
      <c r="C289" s="37"/>
      <c r="D289" s="230" t="s">
        <v>151</v>
      </c>
      <c r="E289" s="37"/>
      <c r="F289" s="231" t="s">
        <v>500</v>
      </c>
      <c r="G289" s="37"/>
      <c r="H289" s="37"/>
      <c r="I289" s="232"/>
      <c r="J289" s="37"/>
      <c r="K289" s="37"/>
      <c r="L289" s="41"/>
      <c r="M289" s="233"/>
      <c r="N289" s="234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151</v>
      </c>
      <c r="AU289" s="14" t="s">
        <v>149</v>
      </c>
    </row>
    <row r="290" s="2" customFormat="1" ht="14.4" customHeight="1">
      <c r="A290" s="35"/>
      <c r="B290" s="36"/>
      <c r="C290" s="235" t="s">
        <v>501</v>
      </c>
      <c r="D290" s="235" t="s">
        <v>171</v>
      </c>
      <c r="E290" s="236" t="s">
        <v>502</v>
      </c>
      <c r="F290" s="237" t="s">
        <v>503</v>
      </c>
      <c r="G290" s="238" t="s">
        <v>306</v>
      </c>
      <c r="H290" s="239">
        <v>1</v>
      </c>
      <c r="I290" s="240"/>
      <c r="J290" s="241">
        <f>ROUND(I290*H290,2)</f>
        <v>0</v>
      </c>
      <c r="K290" s="242"/>
      <c r="L290" s="243"/>
      <c r="M290" s="244" t="s">
        <v>1</v>
      </c>
      <c r="N290" s="245" t="s">
        <v>44</v>
      </c>
      <c r="O290" s="88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8" t="s">
        <v>230</v>
      </c>
      <c r="AT290" s="228" t="s">
        <v>171</v>
      </c>
      <c r="AU290" s="228" t="s">
        <v>149</v>
      </c>
      <c r="AY290" s="14" t="s">
        <v>140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4" t="s">
        <v>149</v>
      </c>
      <c r="BK290" s="229">
        <f>ROUND(I290*H290,2)</f>
        <v>0</v>
      </c>
      <c r="BL290" s="14" t="s">
        <v>224</v>
      </c>
      <c r="BM290" s="228" t="s">
        <v>504</v>
      </c>
    </row>
    <row r="291" s="2" customFormat="1">
      <c r="A291" s="35"/>
      <c r="B291" s="36"/>
      <c r="C291" s="37"/>
      <c r="D291" s="230" t="s">
        <v>151</v>
      </c>
      <c r="E291" s="37"/>
      <c r="F291" s="231" t="s">
        <v>505</v>
      </c>
      <c r="G291" s="37"/>
      <c r="H291" s="37"/>
      <c r="I291" s="232"/>
      <c r="J291" s="37"/>
      <c r="K291" s="37"/>
      <c r="L291" s="41"/>
      <c r="M291" s="233"/>
      <c r="N291" s="234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151</v>
      </c>
      <c r="AU291" s="14" t="s">
        <v>149</v>
      </c>
    </row>
    <row r="292" s="2" customFormat="1" ht="14.4" customHeight="1">
      <c r="A292" s="35"/>
      <c r="B292" s="36"/>
      <c r="C292" s="235" t="s">
        <v>506</v>
      </c>
      <c r="D292" s="235" t="s">
        <v>171</v>
      </c>
      <c r="E292" s="236" t="s">
        <v>507</v>
      </c>
      <c r="F292" s="237" t="s">
        <v>508</v>
      </c>
      <c r="G292" s="238" t="s">
        <v>306</v>
      </c>
      <c r="H292" s="239">
        <v>1</v>
      </c>
      <c r="I292" s="240"/>
      <c r="J292" s="241">
        <f>ROUND(I292*H292,2)</f>
        <v>0</v>
      </c>
      <c r="K292" s="242"/>
      <c r="L292" s="243"/>
      <c r="M292" s="244" t="s">
        <v>1</v>
      </c>
      <c r="N292" s="245" t="s">
        <v>44</v>
      </c>
      <c r="O292" s="88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8" t="s">
        <v>230</v>
      </c>
      <c r="AT292" s="228" t="s">
        <v>171</v>
      </c>
      <c r="AU292" s="228" t="s">
        <v>149</v>
      </c>
      <c r="AY292" s="14" t="s">
        <v>140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4" t="s">
        <v>149</v>
      </c>
      <c r="BK292" s="229">
        <f>ROUND(I292*H292,2)</f>
        <v>0</v>
      </c>
      <c r="BL292" s="14" t="s">
        <v>224</v>
      </c>
      <c r="BM292" s="228" t="s">
        <v>509</v>
      </c>
    </row>
    <row r="293" s="2" customFormat="1">
      <c r="A293" s="35"/>
      <c r="B293" s="36"/>
      <c r="C293" s="37"/>
      <c r="D293" s="230" t="s">
        <v>151</v>
      </c>
      <c r="E293" s="37"/>
      <c r="F293" s="231" t="s">
        <v>510</v>
      </c>
      <c r="G293" s="37"/>
      <c r="H293" s="37"/>
      <c r="I293" s="232"/>
      <c r="J293" s="37"/>
      <c r="K293" s="37"/>
      <c r="L293" s="41"/>
      <c r="M293" s="233"/>
      <c r="N293" s="234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151</v>
      </c>
      <c r="AU293" s="14" t="s">
        <v>149</v>
      </c>
    </row>
    <row r="294" s="2" customFormat="1" ht="14.4" customHeight="1">
      <c r="A294" s="35"/>
      <c r="B294" s="36"/>
      <c r="C294" s="216" t="s">
        <v>511</v>
      </c>
      <c r="D294" s="216" t="s">
        <v>144</v>
      </c>
      <c r="E294" s="217" t="s">
        <v>512</v>
      </c>
      <c r="F294" s="218" t="s">
        <v>513</v>
      </c>
      <c r="G294" s="219" t="s">
        <v>436</v>
      </c>
      <c r="H294" s="220">
        <v>1</v>
      </c>
      <c r="I294" s="221"/>
      <c r="J294" s="222">
        <f>ROUND(I294*H294,2)</f>
        <v>0</v>
      </c>
      <c r="K294" s="223"/>
      <c r="L294" s="41"/>
      <c r="M294" s="224" t="s">
        <v>1</v>
      </c>
      <c r="N294" s="225" t="s">
        <v>44</v>
      </c>
      <c r="O294" s="88"/>
      <c r="P294" s="226">
        <f>O294*H294</f>
        <v>0</v>
      </c>
      <c r="Q294" s="226">
        <v>0.00068000000000000005</v>
      </c>
      <c r="R294" s="226">
        <f>Q294*H294</f>
        <v>0.00068000000000000005</v>
      </c>
      <c r="S294" s="226">
        <v>0</v>
      </c>
      <c r="T294" s="22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8" t="s">
        <v>224</v>
      </c>
      <c r="AT294" s="228" t="s">
        <v>144</v>
      </c>
      <c r="AU294" s="228" t="s">
        <v>149</v>
      </c>
      <c r="AY294" s="14" t="s">
        <v>140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4" t="s">
        <v>149</v>
      </c>
      <c r="BK294" s="229">
        <f>ROUND(I294*H294,2)</f>
        <v>0</v>
      </c>
      <c r="BL294" s="14" t="s">
        <v>224</v>
      </c>
      <c r="BM294" s="228" t="s">
        <v>514</v>
      </c>
    </row>
    <row r="295" s="2" customFormat="1">
      <c r="A295" s="35"/>
      <c r="B295" s="36"/>
      <c r="C295" s="37"/>
      <c r="D295" s="230" t="s">
        <v>151</v>
      </c>
      <c r="E295" s="37"/>
      <c r="F295" s="231" t="s">
        <v>515</v>
      </c>
      <c r="G295" s="37"/>
      <c r="H295" s="37"/>
      <c r="I295" s="232"/>
      <c r="J295" s="37"/>
      <c r="K295" s="37"/>
      <c r="L295" s="41"/>
      <c r="M295" s="233"/>
      <c r="N295" s="234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151</v>
      </c>
      <c r="AU295" s="14" t="s">
        <v>149</v>
      </c>
    </row>
    <row r="296" s="2" customFormat="1" ht="14.4" customHeight="1">
      <c r="A296" s="35"/>
      <c r="B296" s="36"/>
      <c r="C296" s="216" t="s">
        <v>516</v>
      </c>
      <c r="D296" s="216" t="s">
        <v>144</v>
      </c>
      <c r="E296" s="217" t="s">
        <v>517</v>
      </c>
      <c r="F296" s="218" t="s">
        <v>518</v>
      </c>
      <c r="G296" s="219" t="s">
        <v>436</v>
      </c>
      <c r="H296" s="220">
        <v>1</v>
      </c>
      <c r="I296" s="221"/>
      <c r="J296" s="222">
        <f>ROUND(I296*H296,2)</f>
        <v>0</v>
      </c>
      <c r="K296" s="223"/>
      <c r="L296" s="41"/>
      <c r="M296" s="224" t="s">
        <v>1</v>
      </c>
      <c r="N296" s="225" t="s">
        <v>44</v>
      </c>
      <c r="O296" s="88"/>
      <c r="P296" s="226">
        <f>O296*H296</f>
        <v>0</v>
      </c>
      <c r="Q296" s="226">
        <v>0.0011900000000000001</v>
      </c>
      <c r="R296" s="226">
        <f>Q296*H296</f>
        <v>0.0011900000000000001</v>
      </c>
      <c r="S296" s="226">
        <v>0</v>
      </c>
      <c r="T296" s="22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8" t="s">
        <v>224</v>
      </c>
      <c r="AT296" s="228" t="s">
        <v>144</v>
      </c>
      <c r="AU296" s="228" t="s">
        <v>149</v>
      </c>
      <c r="AY296" s="14" t="s">
        <v>140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4" t="s">
        <v>149</v>
      </c>
      <c r="BK296" s="229">
        <f>ROUND(I296*H296,2)</f>
        <v>0</v>
      </c>
      <c r="BL296" s="14" t="s">
        <v>224</v>
      </c>
      <c r="BM296" s="228" t="s">
        <v>519</v>
      </c>
    </row>
    <row r="297" s="2" customFormat="1">
      <c r="A297" s="35"/>
      <c r="B297" s="36"/>
      <c r="C297" s="37"/>
      <c r="D297" s="230" t="s">
        <v>151</v>
      </c>
      <c r="E297" s="37"/>
      <c r="F297" s="231" t="s">
        <v>520</v>
      </c>
      <c r="G297" s="37"/>
      <c r="H297" s="37"/>
      <c r="I297" s="232"/>
      <c r="J297" s="37"/>
      <c r="K297" s="37"/>
      <c r="L297" s="41"/>
      <c r="M297" s="233"/>
      <c r="N297" s="234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151</v>
      </c>
      <c r="AU297" s="14" t="s">
        <v>149</v>
      </c>
    </row>
    <row r="298" s="2" customFormat="1" ht="14.4" customHeight="1">
      <c r="A298" s="35"/>
      <c r="B298" s="36"/>
      <c r="C298" s="216" t="s">
        <v>521</v>
      </c>
      <c r="D298" s="216" t="s">
        <v>144</v>
      </c>
      <c r="E298" s="217" t="s">
        <v>522</v>
      </c>
      <c r="F298" s="218" t="s">
        <v>523</v>
      </c>
      <c r="G298" s="219" t="s">
        <v>197</v>
      </c>
      <c r="H298" s="220">
        <v>0.5</v>
      </c>
      <c r="I298" s="221"/>
      <c r="J298" s="222">
        <f>ROUND(I298*H298,2)</f>
        <v>0</v>
      </c>
      <c r="K298" s="223"/>
      <c r="L298" s="41"/>
      <c r="M298" s="224" t="s">
        <v>1</v>
      </c>
      <c r="N298" s="225" t="s">
        <v>44</v>
      </c>
      <c r="O298" s="88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224</v>
      </c>
      <c r="AT298" s="228" t="s">
        <v>144</v>
      </c>
      <c r="AU298" s="228" t="s">
        <v>149</v>
      </c>
      <c r="AY298" s="14" t="s">
        <v>140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149</v>
      </c>
      <c r="BK298" s="229">
        <f>ROUND(I298*H298,2)</f>
        <v>0</v>
      </c>
      <c r="BL298" s="14" t="s">
        <v>224</v>
      </c>
      <c r="BM298" s="228" t="s">
        <v>524</v>
      </c>
    </row>
    <row r="299" s="2" customFormat="1">
      <c r="A299" s="35"/>
      <c r="B299" s="36"/>
      <c r="C299" s="37"/>
      <c r="D299" s="230" t="s">
        <v>151</v>
      </c>
      <c r="E299" s="37"/>
      <c r="F299" s="231" t="s">
        <v>525</v>
      </c>
      <c r="G299" s="37"/>
      <c r="H299" s="37"/>
      <c r="I299" s="232"/>
      <c r="J299" s="37"/>
      <c r="K299" s="37"/>
      <c r="L299" s="41"/>
      <c r="M299" s="233"/>
      <c r="N299" s="234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151</v>
      </c>
      <c r="AU299" s="14" t="s">
        <v>149</v>
      </c>
    </row>
    <row r="300" s="2" customFormat="1" ht="14.4" customHeight="1">
      <c r="A300" s="35"/>
      <c r="B300" s="36"/>
      <c r="C300" s="216" t="s">
        <v>526</v>
      </c>
      <c r="D300" s="216" t="s">
        <v>144</v>
      </c>
      <c r="E300" s="217" t="s">
        <v>527</v>
      </c>
      <c r="F300" s="218" t="s">
        <v>528</v>
      </c>
      <c r="G300" s="219" t="s">
        <v>306</v>
      </c>
      <c r="H300" s="220">
        <v>1</v>
      </c>
      <c r="I300" s="221"/>
      <c r="J300" s="222">
        <f>ROUND(I300*H300,2)</f>
        <v>0</v>
      </c>
      <c r="K300" s="223"/>
      <c r="L300" s="41"/>
      <c r="M300" s="224" t="s">
        <v>1</v>
      </c>
      <c r="N300" s="225" t="s">
        <v>44</v>
      </c>
      <c r="O300" s="88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224</v>
      </c>
      <c r="AT300" s="228" t="s">
        <v>144</v>
      </c>
      <c r="AU300" s="228" t="s">
        <v>149</v>
      </c>
      <c r="AY300" s="14" t="s">
        <v>140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149</v>
      </c>
      <c r="BK300" s="229">
        <f>ROUND(I300*H300,2)</f>
        <v>0</v>
      </c>
      <c r="BL300" s="14" t="s">
        <v>224</v>
      </c>
      <c r="BM300" s="228" t="s">
        <v>529</v>
      </c>
    </row>
    <row r="301" s="2" customFormat="1">
      <c r="A301" s="35"/>
      <c r="B301" s="36"/>
      <c r="C301" s="37"/>
      <c r="D301" s="230" t="s">
        <v>151</v>
      </c>
      <c r="E301" s="37"/>
      <c r="F301" s="231" t="s">
        <v>528</v>
      </c>
      <c r="G301" s="37"/>
      <c r="H301" s="37"/>
      <c r="I301" s="232"/>
      <c r="J301" s="37"/>
      <c r="K301" s="37"/>
      <c r="L301" s="41"/>
      <c r="M301" s="233"/>
      <c r="N301" s="234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151</v>
      </c>
      <c r="AU301" s="14" t="s">
        <v>149</v>
      </c>
    </row>
    <row r="302" s="2" customFormat="1" ht="14.4" customHeight="1">
      <c r="A302" s="35"/>
      <c r="B302" s="36"/>
      <c r="C302" s="216" t="s">
        <v>530</v>
      </c>
      <c r="D302" s="216" t="s">
        <v>144</v>
      </c>
      <c r="E302" s="217" t="s">
        <v>531</v>
      </c>
      <c r="F302" s="218" t="s">
        <v>532</v>
      </c>
      <c r="G302" s="219" t="s">
        <v>306</v>
      </c>
      <c r="H302" s="220">
        <v>1</v>
      </c>
      <c r="I302" s="221"/>
      <c r="J302" s="222">
        <f>ROUND(I302*H302,2)</f>
        <v>0</v>
      </c>
      <c r="K302" s="223"/>
      <c r="L302" s="41"/>
      <c r="M302" s="224" t="s">
        <v>1</v>
      </c>
      <c r="N302" s="225" t="s">
        <v>44</v>
      </c>
      <c r="O302" s="88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224</v>
      </c>
      <c r="AT302" s="228" t="s">
        <v>144</v>
      </c>
      <c r="AU302" s="228" t="s">
        <v>149</v>
      </c>
      <c r="AY302" s="14" t="s">
        <v>140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149</v>
      </c>
      <c r="BK302" s="229">
        <f>ROUND(I302*H302,2)</f>
        <v>0</v>
      </c>
      <c r="BL302" s="14" t="s">
        <v>224</v>
      </c>
      <c r="BM302" s="228" t="s">
        <v>533</v>
      </c>
    </row>
    <row r="303" s="2" customFormat="1">
      <c r="A303" s="35"/>
      <c r="B303" s="36"/>
      <c r="C303" s="37"/>
      <c r="D303" s="230" t="s">
        <v>151</v>
      </c>
      <c r="E303" s="37"/>
      <c r="F303" s="231" t="s">
        <v>534</v>
      </c>
      <c r="G303" s="37"/>
      <c r="H303" s="37"/>
      <c r="I303" s="232"/>
      <c r="J303" s="37"/>
      <c r="K303" s="37"/>
      <c r="L303" s="41"/>
      <c r="M303" s="233"/>
      <c r="N303" s="234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151</v>
      </c>
      <c r="AU303" s="14" t="s">
        <v>149</v>
      </c>
    </row>
    <row r="304" s="2" customFormat="1" ht="24.15" customHeight="1">
      <c r="A304" s="35"/>
      <c r="B304" s="36"/>
      <c r="C304" s="216" t="s">
        <v>535</v>
      </c>
      <c r="D304" s="216" t="s">
        <v>144</v>
      </c>
      <c r="E304" s="217" t="s">
        <v>536</v>
      </c>
      <c r="F304" s="218" t="s">
        <v>537</v>
      </c>
      <c r="G304" s="219" t="s">
        <v>306</v>
      </c>
      <c r="H304" s="220">
        <v>1</v>
      </c>
      <c r="I304" s="221"/>
      <c r="J304" s="222">
        <f>ROUND(I304*H304,2)</f>
        <v>0</v>
      </c>
      <c r="K304" s="223"/>
      <c r="L304" s="41"/>
      <c r="M304" s="224" t="s">
        <v>1</v>
      </c>
      <c r="N304" s="225" t="s">
        <v>44</v>
      </c>
      <c r="O304" s="88"/>
      <c r="P304" s="226">
        <f>O304*H304</f>
        <v>0</v>
      </c>
      <c r="Q304" s="226">
        <v>0.016</v>
      </c>
      <c r="R304" s="226">
        <f>Q304*H304</f>
        <v>0.016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224</v>
      </c>
      <c r="AT304" s="228" t="s">
        <v>144</v>
      </c>
      <c r="AU304" s="228" t="s">
        <v>149</v>
      </c>
      <c r="AY304" s="14" t="s">
        <v>140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149</v>
      </c>
      <c r="BK304" s="229">
        <f>ROUND(I304*H304,2)</f>
        <v>0</v>
      </c>
      <c r="BL304" s="14" t="s">
        <v>224</v>
      </c>
      <c r="BM304" s="228" t="s">
        <v>538</v>
      </c>
    </row>
    <row r="305" s="2" customFormat="1">
      <c r="A305" s="35"/>
      <c r="B305" s="36"/>
      <c r="C305" s="37"/>
      <c r="D305" s="230" t="s">
        <v>151</v>
      </c>
      <c r="E305" s="37"/>
      <c r="F305" s="231" t="s">
        <v>537</v>
      </c>
      <c r="G305" s="37"/>
      <c r="H305" s="37"/>
      <c r="I305" s="232"/>
      <c r="J305" s="37"/>
      <c r="K305" s="37"/>
      <c r="L305" s="41"/>
      <c r="M305" s="233"/>
      <c r="N305" s="234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151</v>
      </c>
      <c r="AU305" s="14" t="s">
        <v>149</v>
      </c>
    </row>
    <row r="306" s="2" customFormat="1" ht="14.4" customHeight="1">
      <c r="A306" s="35"/>
      <c r="B306" s="36"/>
      <c r="C306" s="216" t="s">
        <v>539</v>
      </c>
      <c r="D306" s="216" t="s">
        <v>144</v>
      </c>
      <c r="E306" s="217" t="s">
        <v>540</v>
      </c>
      <c r="F306" s="218" t="s">
        <v>541</v>
      </c>
      <c r="G306" s="219" t="s">
        <v>197</v>
      </c>
      <c r="H306" s="220">
        <v>0.14999999999999999</v>
      </c>
      <c r="I306" s="221"/>
      <c r="J306" s="222">
        <f>ROUND(I306*H306,2)</f>
        <v>0</v>
      </c>
      <c r="K306" s="223"/>
      <c r="L306" s="41"/>
      <c r="M306" s="224" t="s">
        <v>1</v>
      </c>
      <c r="N306" s="225" t="s">
        <v>44</v>
      </c>
      <c r="O306" s="88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8" t="s">
        <v>224</v>
      </c>
      <c r="AT306" s="228" t="s">
        <v>144</v>
      </c>
      <c r="AU306" s="228" t="s">
        <v>149</v>
      </c>
      <c r="AY306" s="14" t="s">
        <v>140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4" t="s">
        <v>149</v>
      </c>
      <c r="BK306" s="229">
        <f>ROUND(I306*H306,2)</f>
        <v>0</v>
      </c>
      <c r="BL306" s="14" t="s">
        <v>224</v>
      </c>
      <c r="BM306" s="228" t="s">
        <v>542</v>
      </c>
    </row>
    <row r="307" s="2" customFormat="1">
      <c r="A307" s="35"/>
      <c r="B307" s="36"/>
      <c r="C307" s="37"/>
      <c r="D307" s="230" t="s">
        <v>151</v>
      </c>
      <c r="E307" s="37"/>
      <c r="F307" s="231" t="s">
        <v>543</v>
      </c>
      <c r="G307" s="37"/>
      <c r="H307" s="37"/>
      <c r="I307" s="232"/>
      <c r="J307" s="37"/>
      <c r="K307" s="37"/>
      <c r="L307" s="41"/>
      <c r="M307" s="233"/>
      <c r="N307" s="234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151</v>
      </c>
      <c r="AU307" s="14" t="s">
        <v>149</v>
      </c>
    </row>
    <row r="308" s="12" customFormat="1" ht="22.8" customHeight="1">
      <c r="A308" s="12"/>
      <c r="B308" s="200"/>
      <c r="C308" s="201"/>
      <c r="D308" s="202" t="s">
        <v>77</v>
      </c>
      <c r="E308" s="214" t="s">
        <v>544</v>
      </c>
      <c r="F308" s="214" t="s">
        <v>545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SUM(P309:P328)</f>
        <v>0</v>
      </c>
      <c r="Q308" s="208"/>
      <c r="R308" s="209">
        <f>SUM(R309:R328)</f>
        <v>0.10457999999999999</v>
      </c>
      <c r="S308" s="208"/>
      <c r="T308" s="210">
        <f>SUM(T309:T328)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149</v>
      </c>
      <c r="AT308" s="212" t="s">
        <v>77</v>
      </c>
      <c r="AU308" s="212" t="s">
        <v>86</v>
      </c>
      <c r="AY308" s="211" t="s">
        <v>140</v>
      </c>
      <c r="BK308" s="213">
        <f>SUM(BK309:BK328)</f>
        <v>0</v>
      </c>
    </row>
    <row r="309" s="2" customFormat="1" ht="14.4" customHeight="1">
      <c r="A309" s="35"/>
      <c r="B309" s="36"/>
      <c r="C309" s="216" t="s">
        <v>546</v>
      </c>
      <c r="D309" s="216" t="s">
        <v>144</v>
      </c>
      <c r="E309" s="217" t="s">
        <v>547</v>
      </c>
      <c r="F309" s="218" t="s">
        <v>548</v>
      </c>
      <c r="G309" s="219" t="s">
        <v>251</v>
      </c>
      <c r="H309" s="220">
        <v>45</v>
      </c>
      <c r="I309" s="221"/>
      <c r="J309" s="222">
        <f>ROUND(I309*H309,2)</f>
        <v>0</v>
      </c>
      <c r="K309" s="223"/>
      <c r="L309" s="41"/>
      <c r="M309" s="224" t="s">
        <v>1</v>
      </c>
      <c r="N309" s="225" t="s">
        <v>44</v>
      </c>
      <c r="O309" s="88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8" t="s">
        <v>224</v>
      </c>
      <c r="AT309" s="228" t="s">
        <v>144</v>
      </c>
      <c r="AU309" s="228" t="s">
        <v>149</v>
      </c>
      <c r="AY309" s="14" t="s">
        <v>140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4" t="s">
        <v>149</v>
      </c>
      <c r="BK309" s="229">
        <f>ROUND(I309*H309,2)</f>
        <v>0</v>
      </c>
      <c r="BL309" s="14" t="s">
        <v>224</v>
      </c>
      <c r="BM309" s="228" t="s">
        <v>549</v>
      </c>
    </row>
    <row r="310" s="2" customFormat="1">
      <c r="A310" s="35"/>
      <c r="B310" s="36"/>
      <c r="C310" s="37"/>
      <c r="D310" s="230" t="s">
        <v>151</v>
      </c>
      <c r="E310" s="37"/>
      <c r="F310" s="231" t="s">
        <v>550</v>
      </c>
      <c r="G310" s="37"/>
      <c r="H310" s="37"/>
      <c r="I310" s="232"/>
      <c r="J310" s="37"/>
      <c r="K310" s="37"/>
      <c r="L310" s="41"/>
      <c r="M310" s="233"/>
      <c r="N310" s="234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151</v>
      </c>
      <c r="AU310" s="14" t="s">
        <v>149</v>
      </c>
    </row>
    <row r="311" s="2" customFormat="1" ht="14.4" customHeight="1">
      <c r="A311" s="35"/>
      <c r="B311" s="36"/>
      <c r="C311" s="216" t="s">
        <v>551</v>
      </c>
      <c r="D311" s="216" t="s">
        <v>144</v>
      </c>
      <c r="E311" s="217" t="s">
        <v>552</v>
      </c>
      <c r="F311" s="218" t="s">
        <v>553</v>
      </c>
      <c r="G311" s="219" t="s">
        <v>251</v>
      </c>
      <c r="H311" s="220">
        <v>6</v>
      </c>
      <c r="I311" s="221"/>
      <c r="J311" s="222">
        <f>ROUND(I311*H311,2)</f>
        <v>0</v>
      </c>
      <c r="K311" s="223"/>
      <c r="L311" s="41"/>
      <c r="M311" s="224" t="s">
        <v>1</v>
      </c>
      <c r="N311" s="225" t="s">
        <v>44</v>
      </c>
      <c r="O311" s="88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8" t="s">
        <v>224</v>
      </c>
      <c r="AT311" s="228" t="s">
        <v>144</v>
      </c>
      <c r="AU311" s="228" t="s">
        <v>149</v>
      </c>
      <c r="AY311" s="14" t="s">
        <v>140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4" t="s">
        <v>149</v>
      </c>
      <c r="BK311" s="229">
        <f>ROUND(I311*H311,2)</f>
        <v>0</v>
      </c>
      <c r="BL311" s="14" t="s">
        <v>224</v>
      </c>
      <c r="BM311" s="228" t="s">
        <v>554</v>
      </c>
    </row>
    <row r="312" s="2" customFormat="1">
      <c r="A312" s="35"/>
      <c r="B312" s="36"/>
      <c r="C312" s="37"/>
      <c r="D312" s="230" t="s">
        <v>151</v>
      </c>
      <c r="E312" s="37"/>
      <c r="F312" s="231" t="s">
        <v>555</v>
      </c>
      <c r="G312" s="37"/>
      <c r="H312" s="37"/>
      <c r="I312" s="232"/>
      <c r="J312" s="37"/>
      <c r="K312" s="37"/>
      <c r="L312" s="41"/>
      <c r="M312" s="233"/>
      <c r="N312" s="234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151</v>
      </c>
      <c r="AU312" s="14" t="s">
        <v>149</v>
      </c>
    </row>
    <row r="313" s="2" customFormat="1" ht="14.4" customHeight="1">
      <c r="A313" s="35"/>
      <c r="B313" s="36"/>
      <c r="C313" s="216" t="s">
        <v>556</v>
      </c>
      <c r="D313" s="216" t="s">
        <v>144</v>
      </c>
      <c r="E313" s="217" t="s">
        <v>557</v>
      </c>
      <c r="F313" s="218" t="s">
        <v>558</v>
      </c>
      <c r="G313" s="219" t="s">
        <v>251</v>
      </c>
      <c r="H313" s="220">
        <v>2</v>
      </c>
      <c r="I313" s="221"/>
      <c r="J313" s="222">
        <f>ROUND(I313*H313,2)</f>
        <v>0</v>
      </c>
      <c r="K313" s="223"/>
      <c r="L313" s="41"/>
      <c r="M313" s="224" t="s">
        <v>1</v>
      </c>
      <c r="N313" s="225" t="s">
        <v>44</v>
      </c>
      <c r="O313" s="88"/>
      <c r="P313" s="226">
        <f>O313*H313</f>
        <v>0</v>
      </c>
      <c r="Q313" s="226">
        <v>0.0062899999999999996</v>
      </c>
      <c r="R313" s="226">
        <f>Q313*H313</f>
        <v>0.012579999999999999</v>
      </c>
      <c r="S313" s="226">
        <v>0</v>
      </c>
      <c r="T313" s="22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8" t="s">
        <v>224</v>
      </c>
      <c r="AT313" s="228" t="s">
        <v>144</v>
      </c>
      <c r="AU313" s="228" t="s">
        <v>149</v>
      </c>
      <c r="AY313" s="14" t="s">
        <v>140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4" t="s">
        <v>149</v>
      </c>
      <c r="BK313" s="229">
        <f>ROUND(I313*H313,2)</f>
        <v>0</v>
      </c>
      <c r="BL313" s="14" t="s">
        <v>224</v>
      </c>
      <c r="BM313" s="228" t="s">
        <v>559</v>
      </c>
    </row>
    <row r="314" s="2" customFormat="1">
      <c r="A314" s="35"/>
      <c r="B314" s="36"/>
      <c r="C314" s="37"/>
      <c r="D314" s="230" t="s">
        <v>151</v>
      </c>
      <c r="E314" s="37"/>
      <c r="F314" s="231" t="s">
        <v>560</v>
      </c>
      <c r="G314" s="37"/>
      <c r="H314" s="37"/>
      <c r="I314" s="232"/>
      <c r="J314" s="37"/>
      <c r="K314" s="37"/>
      <c r="L314" s="41"/>
      <c r="M314" s="233"/>
      <c r="N314" s="234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151</v>
      </c>
      <c r="AU314" s="14" t="s">
        <v>149</v>
      </c>
    </row>
    <row r="315" s="2" customFormat="1" ht="14.4" customHeight="1">
      <c r="A315" s="35"/>
      <c r="B315" s="36"/>
      <c r="C315" s="216" t="s">
        <v>561</v>
      </c>
      <c r="D315" s="216" t="s">
        <v>144</v>
      </c>
      <c r="E315" s="217" t="s">
        <v>562</v>
      </c>
      <c r="F315" s="218" t="s">
        <v>563</v>
      </c>
      <c r="G315" s="219" t="s">
        <v>251</v>
      </c>
      <c r="H315" s="220">
        <v>16</v>
      </c>
      <c r="I315" s="221"/>
      <c r="J315" s="222">
        <f>ROUND(I315*H315,2)</f>
        <v>0</v>
      </c>
      <c r="K315" s="223"/>
      <c r="L315" s="41"/>
      <c r="M315" s="224" t="s">
        <v>1</v>
      </c>
      <c r="N315" s="225" t="s">
        <v>44</v>
      </c>
      <c r="O315" s="88"/>
      <c r="P315" s="226">
        <f>O315*H315</f>
        <v>0</v>
      </c>
      <c r="Q315" s="226">
        <v>0.0057499999999999999</v>
      </c>
      <c r="R315" s="226">
        <f>Q315*H315</f>
        <v>0.091999999999999998</v>
      </c>
      <c r="S315" s="226">
        <v>0</v>
      </c>
      <c r="T315" s="22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8" t="s">
        <v>224</v>
      </c>
      <c r="AT315" s="228" t="s">
        <v>144</v>
      </c>
      <c r="AU315" s="228" t="s">
        <v>149</v>
      </c>
      <c r="AY315" s="14" t="s">
        <v>140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4" t="s">
        <v>149</v>
      </c>
      <c r="BK315" s="229">
        <f>ROUND(I315*H315,2)</f>
        <v>0</v>
      </c>
      <c r="BL315" s="14" t="s">
        <v>224</v>
      </c>
      <c r="BM315" s="228" t="s">
        <v>564</v>
      </c>
    </row>
    <row r="316" s="2" customFormat="1">
      <c r="A316" s="35"/>
      <c r="B316" s="36"/>
      <c r="C316" s="37"/>
      <c r="D316" s="230" t="s">
        <v>151</v>
      </c>
      <c r="E316" s="37"/>
      <c r="F316" s="231" t="s">
        <v>565</v>
      </c>
      <c r="G316" s="37"/>
      <c r="H316" s="37"/>
      <c r="I316" s="232"/>
      <c r="J316" s="37"/>
      <c r="K316" s="37"/>
      <c r="L316" s="41"/>
      <c r="M316" s="233"/>
      <c r="N316" s="234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151</v>
      </c>
      <c r="AU316" s="14" t="s">
        <v>149</v>
      </c>
    </row>
    <row r="317" s="2" customFormat="1" ht="14.4" customHeight="1">
      <c r="A317" s="35"/>
      <c r="B317" s="36"/>
      <c r="C317" s="216" t="s">
        <v>566</v>
      </c>
      <c r="D317" s="216" t="s">
        <v>144</v>
      </c>
      <c r="E317" s="217" t="s">
        <v>567</v>
      </c>
      <c r="F317" s="218" t="s">
        <v>568</v>
      </c>
      <c r="G317" s="219" t="s">
        <v>251</v>
      </c>
      <c r="H317" s="220">
        <v>51</v>
      </c>
      <c r="I317" s="221"/>
      <c r="J317" s="222">
        <f>ROUND(I317*H317,2)</f>
        <v>0</v>
      </c>
      <c r="K317" s="223"/>
      <c r="L317" s="41"/>
      <c r="M317" s="224" t="s">
        <v>1</v>
      </c>
      <c r="N317" s="225" t="s">
        <v>44</v>
      </c>
      <c r="O317" s="88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8" t="s">
        <v>224</v>
      </c>
      <c r="AT317" s="228" t="s">
        <v>144</v>
      </c>
      <c r="AU317" s="228" t="s">
        <v>149</v>
      </c>
      <c r="AY317" s="14" t="s">
        <v>140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4" t="s">
        <v>149</v>
      </c>
      <c r="BK317" s="229">
        <f>ROUND(I317*H317,2)</f>
        <v>0</v>
      </c>
      <c r="BL317" s="14" t="s">
        <v>224</v>
      </c>
      <c r="BM317" s="228" t="s">
        <v>569</v>
      </c>
    </row>
    <row r="318" s="2" customFormat="1">
      <c r="A318" s="35"/>
      <c r="B318" s="36"/>
      <c r="C318" s="37"/>
      <c r="D318" s="230" t="s">
        <v>151</v>
      </c>
      <c r="E318" s="37"/>
      <c r="F318" s="231" t="s">
        <v>570</v>
      </c>
      <c r="G318" s="37"/>
      <c r="H318" s="37"/>
      <c r="I318" s="232"/>
      <c r="J318" s="37"/>
      <c r="K318" s="37"/>
      <c r="L318" s="41"/>
      <c r="M318" s="233"/>
      <c r="N318" s="234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151</v>
      </c>
      <c r="AU318" s="14" t="s">
        <v>149</v>
      </c>
    </row>
    <row r="319" s="2" customFormat="1" ht="14.4" customHeight="1">
      <c r="A319" s="35"/>
      <c r="B319" s="36"/>
      <c r="C319" s="216" t="s">
        <v>571</v>
      </c>
      <c r="D319" s="216" t="s">
        <v>144</v>
      </c>
      <c r="E319" s="217" t="s">
        <v>572</v>
      </c>
      <c r="F319" s="218" t="s">
        <v>573</v>
      </c>
      <c r="G319" s="219" t="s">
        <v>251</v>
      </c>
      <c r="H319" s="220">
        <v>2</v>
      </c>
      <c r="I319" s="221"/>
      <c r="J319" s="222">
        <f>ROUND(I319*H319,2)</f>
        <v>0</v>
      </c>
      <c r="K319" s="223"/>
      <c r="L319" s="41"/>
      <c r="M319" s="224" t="s">
        <v>1</v>
      </c>
      <c r="N319" s="225" t="s">
        <v>44</v>
      </c>
      <c r="O319" s="88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8" t="s">
        <v>224</v>
      </c>
      <c r="AT319" s="228" t="s">
        <v>144</v>
      </c>
      <c r="AU319" s="228" t="s">
        <v>149</v>
      </c>
      <c r="AY319" s="14" t="s">
        <v>140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4" t="s">
        <v>149</v>
      </c>
      <c r="BK319" s="229">
        <f>ROUND(I319*H319,2)</f>
        <v>0</v>
      </c>
      <c r="BL319" s="14" t="s">
        <v>224</v>
      </c>
      <c r="BM319" s="228" t="s">
        <v>574</v>
      </c>
    </row>
    <row r="320" s="2" customFormat="1">
      <c r="A320" s="35"/>
      <c r="B320" s="36"/>
      <c r="C320" s="37"/>
      <c r="D320" s="230" t="s">
        <v>151</v>
      </c>
      <c r="E320" s="37"/>
      <c r="F320" s="231" t="s">
        <v>575</v>
      </c>
      <c r="G320" s="37"/>
      <c r="H320" s="37"/>
      <c r="I320" s="232"/>
      <c r="J320" s="37"/>
      <c r="K320" s="37"/>
      <c r="L320" s="41"/>
      <c r="M320" s="233"/>
      <c r="N320" s="234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151</v>
      </c>
      <c r="AU320" s="14" t="s">
        <v>149</v>
      </c>
    </row>
    <row r="321" s="2" customFormat="1" ht="14.4" customHeight="1">
      <c r="A321" s="35"/>
      <c r="B321" s="36"/>
      <c r="C321" s="216" t="s">
        <v>576</v>
      </c>
      <c r="D321" s="216" t="s">
        <v>144</v>
      </c>
      <c r="E321" s="217" t="s">
        <v>577</v>
      </c>
      <c r="F321" s="218" t="s">
        <v>578</v>
      </c>
      <c r="G321" s="219" t="s">
        <v>251</v>
      </c>
      <c r="H321" s="220">
        <v>16</v>
      </c>
      <c r="I321" s="221"/>
      <c r="J321" s="222">
        <f>ROUND(I321*H321,2)</f>
        <v>0</v>
      </c>
      <c r="K321" s="223"/>
      <c r="L321" s="41"/>
      <c r="M321" s="224" t="s">
        <v>1</v>
      </c>
      <c r="N321" s="225" t="s">
        <v>44</v>
      </c>
      <c r="O321" s="88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8" t="s">
        <v>224</v>
      </c>
      <c r="AT321" s="228" t="s">
        <v>144</v>
      </c>
      <c r="AU321" s="228" t="s">
        <v>149</v>
      </c>
      <c r="AY321" s="14" t="s">
        <v>140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4" t="s">
        <v>149</v>
      </c>
      <c r="BK321" s="229">
        <f>ROUND(I321*H321,2)</f>
        <v>0</v>
      </c>
      <c r="BL321" s="14" t="s">
        <v>224</v>
      </c>
      <c r="BM321" s="228" t="s">
        <v>579</v>
      </c>
    </row>
    <row r="322" s="2" customFormat="1">
      <c r="A322" s="35"/>
      <c r="B322" s="36"/>
      <c r="C322" s="37"/>
      <c r="D322" s="230" t="s">
        <v>151</v>
      </c>
      <c r="E322" s="37"/>
      <c r="F322" s="231" t="s">
        <v>580</v>
      </c>
      <c r="G322" s="37"/>
      <c r="H322" s="37"/>
      <c r="I322" s="232"/>
      <c r="J322" s="37"/>
      <c r="K322" s="37"/>
      <c r="L322" s="41"/>
      <c r="M322" s="233"/>
      <c r="N322" s="234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151</v>
      </c>
      <c r="AU322" s="14" t="s">
        <v>149</v>
      </c>
    </row>
    <row r="323" s="2" customFormat="1" ht="14.4" customHeight="1">
      <c r="A323" s="35"/>
      <c r="B323" s="36"/>
      <c r="C323" s="216" t="s">
        <v>581</v>
      </c>
      <c r="D323" s="216" t="s">
        <v>144</v>
      </c>
      <c r="E323" s="217" t="s">
        <v>582</v>
      </c>
      <c r="F323" s="218" t="s">
        <v>583</v>
      </c>
      <c r="G323" s="219" t="s">
        <v>436</v>
      </c>
      <c r="H323" s="220">
        <v>1</v>
      </c>
      <c r="I323" s="221"/>
      <c r="J323" s="222">
        <f>ROUND(I323*H323,2)</f>
        <v>0</v>
      </c>
      <c r="K323" s="223"/>
      <c r="L323" s="41"/>
      <c r="M323" s="224" t="s">
        <v>1</v>
      </c>
      <c r="N323" s="225" t="s">
        <v>44</v>
      </c>
      <c r="O323" s="88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8" t="s">
        <v>224</v>
      </c>
      <c r="AT323" s="228" t="s">
        <v>144</v>
      </c>
      <c r="AU323" s="228" t="s">
        <v>149</v>
      </c>
      <c r="AY323" s="14" t="s">
        <v>140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4" t="s">
        <v>149</v>
      </c>
      <c r="BK323" s="229">
        <f>ROUND(I323*H323,2)</f>
        <v>0</v>
      </c>
      <c r="BL323" s="14" t="s">
        <v>224</v>
      </c>
      <c r="BM323" s="228" t="s">
        <v>584</v>
      </c>
    </row>
    <row r="324" s="2" customFormat="1">
      <c r="A324" s="35"/>
      <c r="B324" s="36"/>
      <c r="C324" s="37"/>
      <c r="D324" s="230" t="s">
        <v>151</v>
      </c>
      <c r="E324" s="37"/>
      <c r="F324" s="231" t="s">
        <v>583</v>
      </c>
      <c r="G324" s="37"/>
      <c r="H324" s="37"/>
      <c r="I324" s="232"/>
      <c r="J324" s="37"/>
      <c r="K324" s="37"/>
      <c r="L324" s="41"/>
      <c r="M324" s="233"/>
      <c r="N324" s="234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151</v>
      </c>
      <c r="AU324" s="14" t="s">
        <v>149</v>
      </c>
    </row>
    <row r="325" s="2" customFormat="1" ht="14.4" customHeight="1">
      <c r="A325" s="35"/>
      <c r="B325" s="36"/>
      <c r="C325" s="216" t="s">
        <v>585</v>
      </c>
      <c r="D325" s="216" t="s">
        <v>144</v>
      </c>
      <c r="E325" s="217" t="s">
        <v>586</v>
      </c>
      <c r="F325" s="218" t="s">
        <v>587</v>
      </c>
      <c r="G325" s="219" t="s">
        <v>197</v>
      </c>
      <c r="H325" s="220">
        <v>0.14999999999999999</v>
      </c>
      <c r="I325" s="221"/>
      <c r="J325" s="222">
        <f>ROUND(I325*H325,2)</f>
        <v>0</v>
      </c>
      <c r="K325" s="223"/>
      <c r="L325" s="41"/>
      <c r="M325" s="224" t="s">
        <v>1</v>
      </c>
      <c r="N325" s="225" t="s">
        <v>44</v>
      </c>
      <c r="O325" s="88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8" t="s">
        <v>224</v>
      </c>
      <c r="AT325" s="228" t="s">
        <v>144</v>
      </c>
      <c r="AU325" s="228" t="s">
        <v>149</v>
      </c>
      <c r="AY325" s="14" t="s">
        <v>140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4" t="s">
        <v>149</v>
      </c>
      <c r="BK325" s="229">
        <f>ROUND(I325*H325,2)</f>
        <v>0</v>
      </c>
      <c r="BL325" s="14" t="s">
        <v>224</v>
      </c>
      <c r="BM325" s="228" t="s">
        <v>588</v>
      </c>
    </row>
    <row r="326" s="2" customFormat="1">
      <c r="A326" s="35"/>
      <c r="B326" s="36"/>
      <c r="C326" s="37"/>
      <c r="D326" s="230" t="s">
        <v>151</v>
      </c>
      <c r="E326" s="37"/>
      <c r="F326" s="231" t="s">
        <v>589</v>
      </c>
      <c r="G326" s="37"/>
      <c r="H326" s="37"/>
      <c r="I326" s="232"/>
      <c r="J326" s="37"/>
      <c r="K326" s="37"/>
      <c r="L326" s="41"/>
      <c r="M326" s="233"/>
      <c r="N326" s="234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151</v>
      </c>
      <c r="AU326" s="14" t="s">
        <v>149</v>
      </c>
    </row>
    <row r="327" s="2" customFormat="1" ht="24.15" customHeight="1">
      <c r="A327" s="35"/>
      <c r="B327" s="36"/>
      <c r="C327" s="216" t="s">
        <v>590</v>
      </c>
      <c r="D327" s="216" t="s">
        <v>144</v>
      </c>
      <c r="E327" s="217" t="s">
        <v>591</v>
      </c>
      <c r="F327" s="218" t="s">
        <v>592</v>
      </c>
      <c r="G327" s="219" t="s">
        <v>593</v>
      </c>
      <c r="H327" s="220">
        <v>72</v>
      </c>
      <c r="I327" s="221"/>
      <c r="J327" s="222">
        <f>ROUND(I327*H327,2)</f>
        <v>0</v>
      </c>
      <c r="K327" s="223"/>
      <c r="L327" s="41"/>
      <c r="M327" s="224" t="s">
        <v>1</v>
      </c>
      <c r="N327" s="225" t="s">
        <v>44</v>
      </c>
      <c r="O327" s="88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28" t="s">
        <v>594</v>
      </c>
      <c r="AT327" s="228" t="s">
        <v>144</v>
      </c>
      <c r="AU327" s="228" t="s">
        <v>149</v>
      </c>
      <c r="AY327" s="14" t="s">
        <v>140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4" t="s">
        <v>149</v>
      </c>
      <c r="BK327" s="229">
        <f>ROUND(I327*H327,2)</f>
        <v>0</v>
      </c>
      <c r="BL327" s="14" t="s">
        <v>594</v>
      </c>
      <c r="BM327" s="228" t="s">
        <v>595</v>
      </c>
    </row>
    <row r="328" s="2" customFormat="1">
      <c r="A328" s="35"/>
      <c r="B328" s="36"/>
      <c r="C328" s="37"/>
      <c r="D328" s="230" t="s">
        <v>151</v>
      </c>
      <c r="E328" s="37"/>
      <c r="F328" s="231" t="s">
        <v>596</v>
      </c>
      <c r="G328" s="37"/>
      <c r="H328" s="37"/>
      <c r="I328" s="232"/>
      <c r="J328" s="37"/>
      <c r="K328" s="37"/>
      <c r="L328" s="41"/>
      <c r="M328" s="233"/>
      <c r="N328" s="234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151</v>
      </c>
      <c r="AU328" s="14" t="s">
        <v>149</v>
      </c>
    </row>
    <row r="329" s="12" customFormat="1" ht="22.8" customHeight="1">
      <c r="A329" s="12"/>
      <c r="B329" s="200"/>
      <c r="C329" s="201"/>
      <c r="D329" s="202" t="s">
        <v>77</v>
      </c>
      <c r="E329" s="214" t="s">
        <v>597</v>
      </c>
      <c r="F329" s="214" t="s">
        <v>598</v>
      </c>
      <c r="G329" s="201"/>
      <c r="H329" s="201"/>
      <c r="I329" s="204"/>
      <c r="J329" s="215">
        <f>BK329</f>
        <v>0</v>
      </c>
      <c r="K329" s="201"/>
      <c r="L329" s="206"/>
      <c r="M329" s="207"/>
      <c r="N329" s="208"/>
      <c r="O329" s="208"/>
      <c r="P329" s="209">
        <f>SUM(P330:P367)</f>
        <v>0</v>
      </c>
      <c r="Q329" s="208"/>
      <c r="R329" s="209">
        <f>SUM(R330:R367)</f>
        <v>0.15667999999999999</v>
      </c>
      <c r="S329" s="208"/>
      <c r="T329" s="210">
        <f>SUM(T330:T367)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1" t="s">
        <v>149</v>
      </c>
      <c r="AT329" s="212" t="s">
        <v>77</v>
      </c>
      <c r="AU329" s="212" t="s">
        <v>86</v>
      </c>
      <c r="AY329" s="211" t="s">
        <v>140</v>
      </c>
      <c r="BK329" s="213">
        <f>SUM(BK330:BK367)</f>
        <v>0</v>
      </c>
    </row>
    <row r="330" s="2" customFormat="1" ht="14.4" customHeight="1">
      <c r="A330" s="35"/>
      <c r="B330" s="36"/>
      <c r="C330" s="216" t="s">
        <v>599</v>
      </c>
      <c r="D330" s="216" t="s">
        <v>144</v>
      </c>
      <c r="E330" s="217" t="s">
        <v>600</v>
      </c>
      <c r="F330" s="218" t="s">
        <v>601</v>
      </c>
      <c r="G330" s="219" t="s">
        <v>436</v>
      </c>
      <c r="H330" s="220">
        <v>2</v>
      </c>
      <c r="I330" s="221"/>
      <c r="J330" s="222">
        <f>ROUND(I330*H330,2)</f>
        <v>0</v>
      </c>
      <c r="K330" s="223"/>
      <c r="L330" s="41"/>
      <c r="M330" s="224" t="s">
        <v>1</v>
      </c>
      <c r="N330" s="225" t="s">
        <v>44</v>
      </c>
      <c r="O330" s="88"/>
      <c r="P330" s="226">
        <f>O330*H330</f>
        <v>0</v>
      </c>
      <c r="Q330" s="226">
        <v>0.025250000000000002</v>
      </c>
      <c r="R330" s="226">
        <f>Q330*H330</f>
        <v>0.050500000000000003</v>
      </c>
      <c r="S330" s="226">
        <v>0</v>
      </c>
      <c r="T330" s="22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8" t="s">
        <v>224</v>
      </c>
      <c r="AT330" s="228" t="s">
        <v>144</v>
      </c>
      <c r="AU330" s="228" t="s">
        <v>149</v>
      </c>
      <c r="AY330" s="14" t="s">
        <v>140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4" t="s">
        <v>149</v>
      </c>
      <c r="BK330" s="229">
        <f>ROUND(I330*H330,2)</f>
        <v>0</v>
      </c>
      <c r="BL330" s="14" t="s">
        <v>224</v>
      </c>
      <c r="BM330" s="228" t="s">
        <v>602</v>
      </c>
    </row>
    <row r="331" s="2" customFormat="1">
      <c r="A331" s="35"/>
      <c r="B331" s="36"/>
      <c r="C331" s="37"/>
      <c r="D331" s="230" t="s">
        <v>151</v>
      </c>
      <c r="E331" s="37"/>
      <c r="F331" s="231" t="s">
        <v>603</v>
      </c>
      <c r="G331" s="37"/>
      <c r="H331" s="37"/>
      <c r="I331" s="232"/>
      <c r="J331" s="37"/>
      <c r="K331" s="37"/>
      <c r="L331" s="41"/>
      <c r="M331" s="233"/>
      <c r="N331" s="234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151</v>
      </c>
      <c r="AU331" s="14" t="s">
        <v>149</v>
      </c>
    </row>
    <row r="332" s="2" customFormat="1" ht="14.4" customHeight="1">
      <c r="A332" s="35"/>
      <c r="B332" s="36"/>
      <c r="C332" s="216" t="s">
        <v>604</v>
      </c>
      <c r="D332" s="216" t="s">
        <v>144</v>
      </c>
      <c r="E332" s="217" t="s">
        <v>605</v>
      </c>
      <c r="F332" s="218" t="s">
        <v>606</v>
      </c>
      <c r="G332" s="219" t="s">
        <v>436</v>
      </c>
      <c r="H332" s="220">
        <v>1</v>
      </c>
      <c r="I332" s="221"/>
      <c r="J332" s="222">
        <f>ROUND(I332*H332,2)</f>
        <v>0</v>
      </c>
      <c r="K332" s="223"/>
      <c r="L332" s="41"/>
      <c r="M332" s="224" t="s">
        <v>1</v>
      </c>
      <c r="N332" s="225" t="s">
        <v>44</v>
      </c>
      <c r="O332" s="88"/>
      <c r="P332" s="226">
        <f>O332*H332</f>
        <v>0</v>
      </c>
      <c r="Q332" s="226">
        <v>0.0042700000000000004</v>
      </c>
      <c r="R332" s="226">
        <f>Q332*H332</f>
        <v>0.0042700000000000004</v>
      </c>
      <c r="S332" s="226">
        <v>0</v>
      </c>
      <c r="T332" s="22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8" t="s">
        <v>224</v>
      </c>
      <c r="AT332" s="228" t="s">
        <v>144</v>
      </c>
      <c r="AU332" s="228" t="s">
        <v>149</v>
      </c>
      <c r="AY332" s="14" t="s">
        <v>140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4" t="s">
        <v>149</v>
      </c>
      <c r="BK332" s="229">
        <f>ROUND(I332*H332,2)</f>
        <v>0</v>
      </c>
      <c r="BL332" s="14" t="s">
        <v>224</v>
      </c>
      <c r="BM332" s="228" t="s">
        <v>607</v>
      </c>
    </row>
    <row r="333" s="2" customFormat="1">
      <c r="A333" s="35"/>
      <c r="B333" s="36"/>
      <c r="C333" s="37"/>
      <c r="D333" s="230" t="s">
        <v>151</v>
      </c>
      <c r="E333" s="37"/>
      <c r="F333" s="231" t="s">
        <v>608</v>
      </c>
      <c r="G333" s="37"/>
      <c r="H333" s="37"/>
      <c r="I333" s="232"/>
      <c r="J333" s="37"/>
      <c r="K333" s="37"/>
      <c r="L333" s="41"/>
      <c r="M333" s="233"/>
      <c r="N333" s="23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151</v>
      </c>
      <c r="AU333" s="14" t="s">
        <v>149</v>
      </c>
    </row>
    <row r="334" s="2" customFormat="1" ht="14.4" customHeight="1">
      <c r="A334" s="35"/>
      <c r="B334" s="36"/>
      <c r="C334" s="216" t="s">
        <v>609</v>
      </c>
      <c r="D334" s="216" t="s">
        <v>144</v>
      </c>
      <c r="E334" s="217" t="s">
        <v>610</v>
      </c>
      <c r="F334" s="218" t="s">
        <v>611</v>
      </c>
      <c r="G334" s="219" t="s">
        <v>436</v>
      </c>
      <c r="H334" s="220">
        <v>1</v>
      </c>
      <c r="I334" s="221"/>
      <c r="J334" s="222">
        <f>ROUND(I334*H334,2)</f>
        <v>0</v>
      </c>
      <c r="K334" s="223"/>
      <c r="L334" s="41"/>
      <c r="M334" s="224" t="s">
        <v>1</v>
      </c>
      <c r="N334" s="225" t="s">
        <v>44</v>
      </c>
      <c r="O334" s="88"/>
      <c r="P334" s="226">
        <f>O334*H334</f>
        <v>0</v>
      </c>
      <c r="Q334" s="226">
        <v>0.016930000000000001</v>
      </c>
      <c r="R334" s="226">
        <f>Q334*H334</f>
        <v>0.016930000000000001</v>
      </c>
      <c r="S334" s="226">
        <v>0</v>
      </c>
      <c r="T334" s="22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8" t="s">
        <v>224</v>
      </c>
      <c r="AT334" s="228" t="s">
        <v>144</v>
      </c>
      <c r="AU334" s="228" t="s">
        <v>149</v>
      </c>
      <c r="AY334" s="14" t="s">
        <v>140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4" t="s">
        <v>149</v>
      </c>
      <c r="BK334" s="229">
        <f>ROUND(I334*H334,2)</f>
        <v>0</v>
      </c>
      <c r="BL334" s="14" t="s">
        <v>224</v>
      </c>
      <c r="BM334" s="228" t="s">
        <v>612</v>
      </c>
    </row>
    <row r="335" s="2" customFormat="1">
      <c r="A335" s="35"/>
      <c r="B335" s="36"/>
      <c r="C335" s="37"/>
      <c r="D335" s="230" t="s">
        <v>151</v>
      </c>
      <c r="E335" s="37"/>
      <c r="F335" s="231" t="s">
        <v>613</v>
      </c>
      <c r="G335" s="37"/>
      <c r="H335" s="37"/>
      <c r="I335" s="232"/>
      <c r="J335" s="37"/>
      <c r="K335" s="37"/>
      <c r="L335" s="41"/>
      <c r="M335" s="233"/>
      <c r="N335" s="234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151</v>
      </c>
      <c r="AU335" s="14" t="s">
        <v>149</v>
      </c>
    </row>
    <row r="336" s="2" customFormat="1" ht="14.4" customHeight="1">
      <c r="A336" s="35"/>
      <c r="B336" s="36"/>
      <c r="C336" s="216" t="s">
        <v>614</v>
      </c>
      <c r="D336" s="216" t="s">
        <v>144</v>
      </c>
      <c r="E336" s="217" t="s">
        <v>615</v>
      </c>
      <c r="F336" s="218" t="s">
        <v>616</v>
      </c>
      <c r="G336" s="219" t="s">
        <v>436</v>
      </c>
      <c r="H336" s="220">
        <v>6</v>
      </c>
      <c r="I336" s="221"/>
      <c r="J336" s="222">
        <f>ROUND(I336*H336,2)</f>
        <v>0</v>
      </c>
      <c r="K336" s="223"/>
      <c r="L336" s="41"/>
      <c r="M336" s="224" t="s">
        <v>1</v>
      </c>
      <c r="N336" s="225" t="s">
        <v>44</v>
      </c>
      <c r="O336" s="88"/>
      <c r="P336" s="226">
        <f>O336*H336</f>
        <v>0</v>
      </c>
      <c r="Q336" s="226">
        <v>0.01159</v>
      </c>
      <c r="R336" s="226">
        <f>Q336*H336</f>
        <v>0.069539999999999991</v>
      </c>
      <c r="S336" s="226">
        <v>0</v>
      </c>
      <c r="T336" s="22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28" t="s">
        <v>224</v>
      </c>
      <c r="AT336" s="228" t="s">
        <v>144</v>
      </c>
      <c r="AU336" s="228" t="s">
        <v>149</v>
      </c>
      <c r="AY336" s="14" t="s">
        <v>140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4" t="s">
        <v>149</v>
      </c>
      <c r="BK336" s="229">
        <f>ROUND(I336*H336,2)</f>
        <v>0</v>
      </c>
      <c r="BL336" s="14" t="s">
        <v>224</v>
      </c>
      <c r="BM336" s="228" t="s">
        <v>617</v>
      </c>
    </row>
    <row r="337" s="2" customFormat="1">
      <c r="A337" s="35"/>
      <c r="B337" s="36"/>
      <c r="C337" s="37"/>
      <c r="D337" s="230" t="s">
        <v>151</v>
      </c>
      <c r="E337" s="37"/>
      <c r="F337" s="231" t="s">
        <v>618</v>
      </c>
      <c r="G337" s="37"/>
      <c r="H337" s="37"/>
      <c r="I337" s="232"/>
      <c r="J337" s="37"/>
      <c r="K337" s="37"/>
      <c r="L337" s="41"/>
      <c r="M337" s="233"/>
      <c r="N337" s="234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151</v>
      </c>
      <c r="AU337" s="14" t="s">
        <v>149</v>
      </c>
    </row>
    <row r="338" s="2" customFormat="1" ht="14.4" customHeight="1">
      <c r="A338" s="35"/>
      <c r="B338" s="36"/>
      <c r="C338" s="216" t="s">
        <v>619</v>
      </c>
      <c r="D338" s="216" t="s">
        <v>144</v>
      </c>
      <c r="E338" s="217" t="s">
        <v>620</v>
      </c>
      <c r="F338" s="218" t="s">
        <v>621</v>
      </c>
      <c r="G338" s="219" t="s">
        <v>179</v>
      </c>
      <c r="H338" s="220">
        <v>5</v>
      </c>
      <c r="I338" s="221"/>
      <c r="J338" s="222">
        <f>ROUND(I338*H338,2)</f>
        <v>0</v>
      </c>
      <c r="K338" s="223"/>
      <c r="L338" s="41"/>
      <c r="M338" s="224" t="s">
        <v>1</v>
      </c>
      <c r="N338" s="225" t="s">
        <v>44</v>
      </c>
      <c r="O338" s="88"/>
      <c r="P338" s="226">
        <f>O338*H338</f>
        <v>0</v>
      </c>
      <c r="Q338" s="226">
        <v>0.00024000000000000001</v>
      </c>
      <c r="R338" s="226">
        <f>Q338*H338</f>
        <v>0.0012000000000000001</v>
      </c>
      <c r="S338" s="226">
        <v>0</v>
      </c>
      <c r="T338" s="22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8" t="s">
        <v>224</v>
      </c>
      <c r="AT338" s="228" t="s">
        <v>144</v>
      </c>
      <c r="AU338" s="228" t="s">
        <v>149</v>
      </c>
      <c r="AY338" s="14" t="s">
        <v>140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4" t="s">
        <v>149</v>
      </c>
      <c r="BK338" s="229">
        <f>ROUND(I338*H338,2)</f>
        <v>0</v>
      </c>
      <c r="BL338" s="14" t="s">
        <v>224</v>
      </c>
      <c r="BM338" s="228" t="s">
        <v>622</v>
      </c>
    </row>
    <row r="339" s="2" customFormat="1">
      <c r="A339" s="35"/>
      <c r="B339" s="36"/>
      <c r="C339" s="37"/>
      <c r="D339" s="230" t="s">
        <v>151</v>
      </c>
      <c r="E339" s="37"/>
      <c r="F339" s="231" t="s">
        <v>623</v>
      </c>
      <c r="G339" s="37"/>
      <c r="H339" s="37"/>
      <c r="I339" s="232"/>
      <c r="J339" s="37"/>
      <c r="K339" s="37"/>
      <c r="L339" s="41"/>
      <c r="M339" s="233"/>
      <c r="N339" s="234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151</v>
      </c>
      <c r="AU339" s="14" t="s">
        <v>149</v>
      </c>
    </row>
    <row r="340" s="2" customFormat="1" ht="14.4" customHeight="1">
      <c r="A340" s="35"/>
      <c r="B340" s="36"/>
      <c r="C340" s="216" t="s">
        <v>624</v>
      </c>
      <c r="D340" s="216" t="s">
        <v>144</v>
      </c>
      <c r="E340" s="217" t="s">
        <v>625</v>
      </c>
      <c r="F340" s="218" t="s">
        <v>626</v>
      </c>
      <c r="G340" s="219" t="s">
        <v>179</v>
      </c>
      <c r="H340" s="220">
        <v>3</v>
      </c>
      <c r="I340" s="221"/>
      <c r="J340" s="222">
        <f>ROUND(I340*H340,2)</f>
        <v>0</v>
      </c>
      <c r="K340" s="223"/>
      <c r="L340" s="41"/>
      <c r="M340" s="224" t="s">
        <v>1</v>
      </c>
      <c r="N340" s="225" t="s">
        <v>44</v>
      </c>
      <c r="O340" s="88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28" t="s">
        <v>224</v>
      </c>
      <c r="AT340" s="228" t="s">
        <v>144</v>
      </c>
      <c r="AU340" s="228" t="s">
        <v>149</v>
      </c>
      <c r="AY340" s="14" t="s">
        <v>140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4" t="s">
        <v>149</v>
      </c>
      <c r="BK340" s="229">
        <f>ROUND(I340*H340,2)</f>
        <v>0</v>
      </c>
      <c r="BL340" s="14" t="s">
        <v>224</v>
      </c>
      <c r="BM340" s="228" t="s">
        <v>627</v>
      </c>
    </row>
    <row r="341" s="2" customFormat="1">
      <c r="A341" s="35"/>
      <c r="B341" s="36"/>
      <c r="C341" s="37"/>
      <c r="D341" s="230" t="s">
        <v>151</v>
      </c>
      <c r="E341" s="37"/>
      <c r="F341" s="231" t="s">
        <v>628</v>
      </c>
      <c r="G341" s="37"/>
      <c r="H341" s="37"/>
      <c r="I341" s="232"/>
      <c r="J341" s="37"/>
      <c r="K341" s="37"/>
      <c r="L341" s="41"/>
      <c r="M341" s="233"/>
      <c r="N341" s="234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151</v>
      </c>
      <c r="AU341" s="14" t="s">
        <v>149</v>
      </c>
    </row>
    <row r="342" s="2" customFormat="1" ht="14.4" customHeight="1">
      <c r="A342" s="35"/>
      <c r="B342" s="36"/>
      <c r="C342" s="216" t="s">
        <v>629</v>
      </c>
      <c r="D342" s="216" t="s">
        <v>144</v>
      </c>
      <c r="E342" s="217" t="s">
        <v>630</v>
      </c>
      <c r="F342" s="218" t="s">
        <v>631</v>
      </c>
      <c r="G342" s="219" t="s">
        <v>179</v>
      </c>
      <c r="H342" s="220">
        <v>1</v>
      </c>
      <c r="I342" s="221"/>
      <c r="J342" s="222">
        <f>ROUND(I342*H342,2)</f>
        <v>0</v>
      </c>
      <c r="K342" s="223"/>
      <c r="L342" s="41"/>
      <c r="M342" s="224" t="s">
        <v>1</v>
      </c>
      <c r="N342" s="225" t="s">
        <v>44</v>
      </c>
      <c r="O342" s="88"/>
      <c r="P342" s="226">
        <f>O342*H342</f>
        <v>0</v>
      </c>
      <c r="Q342" s="226">
        <v>0.00056999999999999998</v>
      </c>
      <c r="R342" s="226">
        <f>Q342*H342</f>
        <v>0.00056999999999999998</v>
      </c>
      <c r="S342" s="226">
        <v>0</v>
      </c>
      <c r="T342" s="22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28" t="s">
        <v>224</v>
      </c>
      <c r="AT342" s="228" t="s">
        <v>144</v>
      </c>
      <c r="AU342" s="228" t="s">
        <v>149</v>
      </c>
      <c r="AY342" s="14" t="s">
        <v>140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4" t="s">
        <v>149</v>
      </c>
      <c r="BK342" s="229">
        <f>ROUND(I342*H342,2)</f>
        <v>0</v>
      </c>
      <c r="BL342" s="14" t="s">
        <v>224</v>
      </c>
      <c r="BM342" s="228" t="s">
        <v>632</v>
      </c>
    </row>
    <row r="343" s="2" customFormat="1">
      <c r="A343" s="35"/>
      <c r="B343" s="36"/>
      <c r="C343" s="37"/>
      <c r="D343" s="230" t="s">
        <v>151</v>
      </c>
      <c r="E343" s="37"/>
      <c r="F343" s="231" t="s">
        <v>633</v>
      </c>
      <c r="G343" s="37"/>
      <c r="H343" s="37"/>
      <c r="I343" s="232"/>
      <c r="J343" s="37"/>
      <c r="K343" s="37"/>
      <c r="L343" s="41"/>
      <c r="M343" s="233"/>
      <c r="N343" s="234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151</v>
      </c>
      <c r="AU343" s="14" t="s">
        <v>149</v>
      </c>
    </row>
    <row r="344" s="2" customFormat="1" ht="14.4" customHeight="1">
      <c r="A344" s="35"/>
      <c r="B344" s="36"/>
      <c r="C344" s="216" t="s">
        <v>634</v>
      </c>
      <c r="D344" s="216" t="s">
        <v>144</v>
      </c>
      <c r="E344" s="217" t="s">
        <v>635</v>
      </c>
      <c r="F344" s="218" t="s">
        <v>636</v>
      </c>
      <c r="G344" s="219" t="s">
        <v>179</v>
      </c>
      <c r="H344" s="220">
        <v>1</v>
      </c>
      <c r="I344" s="221"/>
      <c r="J344" s="222">
        <f>ROUND(I344*H344,2)</f>
        <v>0</v>
      </c>
      <c r="K344" s="223"/>
      <c r="L344" s="41"/>
      <c r="M344" s="224" t="s">
        <v>1</v>
      </c>
      <c r="N344" s="225" t="s">
        <v>44</v>
      </c>
      <c r="O344" s="88"/>
      <c r="P344" s="226">
        <f>O344*H344</f>
        <v>0</v>
      </c>
      <c r="Q344" s="226">
        <v>0.00173</v>
      </c>
      <c r="R344" s="226">
        <f>Q344*H344</f>
        <v>0.00173</v>
      </c>
      <c r="S344" s="226">
        <v>0</v>
      </c>
      <c r="T344" s="227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28" t="s">
        <v>224</v>
      </c>
      <c r="AT344" s="228" t="s">
        <v>144</v>
      </c>
      <c r="AU344" s="228" t="s">
        <v>149</v>
      </c>
      <c r="AY344" s="14" t="s">
        <v>140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4" t="s">
        <v>149</v>
      </c>
      <c r="BK344" s="229">
        <f>ROUND(I344*H344,2)</f>
        <v>0</v>
      </c>
      <c r="BL344" s="14" t="s">
        <v>224</v>
      </c>
      <c r="BM344" s="228" t="s">
        <v>637</v>
      </c>
    </row>
    <row r="345" s="2" customFormat="1">
      <c r="A345" s="35"/>
      <c r="B345" s="36"/>
      <c r="C345" s="37"/>
      <c r="D345" s="230" t="s">
        <v>151</v>
      </c>
      <c r="E345" s="37"/>
      <c r="F345" s="231" t="s">
        <v>638</v>
      </c>
      <c r="G345" s="37"/>
      <c r="H345" s="37"/>
      <c r="I345" s="232"/>
      <c r="J345" s="37"/>
      <c r="K345" s="37"/>
      <c r="L345" s="41"/>
      <c r="M345" s="233"/>
      <c r="N345" s="234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151</v>
      </c>
      <c r="AU345" s="14" t="s">
        <v>149</v>
      </c>
    </row>
    <row r="346" s="2" customFormat="1" ht="14.4" customHeight="1">
      <c r="A346" s="35"/>
      <c r="B346" s="36"/>
      <c r="C346" s="216" t="s">
        <v>639</v>
      </c>
      <c r="D346" s="216" t="s">
        <v>144</v>
      </c>
      <c r="E346" s="217" t="s">
        <v>640</v>
      </c>
      <c r="F346" s="218" t="s">
        <v>641</v>
      </c>
      <c r="G346" s="219" t="s">
        <v>179</v>
      </c>
      <c r="H346" s="220">
        <v>6</v>
      </c>
      <c r="I346" s="221"/>
      <c r="J346" s="222">
        <f>ROUND(I346*H346,2)</f>
        <v>0</v>
      </c>
      <c r="K346" s="223"/>
      <c r="L346" s="41"/>
      <c r="M346" s="224" t="s">
        <v>1</v>
      </c>
      <c r="N346" s="225" t="s">
        <v>44</v>
      </c>
      <c r="O346" s="88"/>
      <c r="P346" s="226">
        <f>O346*H346</f>
        <v>0</v>
      </c>
      <c r="Q346" s="226">
        <v>0.00027</v>
      </c>
      <c r="R346" s="226">
        <f>Q346*H346</f>
        <v>0.0016199999999999999</v>
      </c>
      <c r="S346" s="226">
        <v>0</v>
      </c>
      <c r="T346" s="22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28" t="s">
        <v>224</v>
      </c>
      <c r="AT346" s="228" t="s">
        <v>144</v>
      </c>
      <c r="AU346" s="228" t="s">
        <v>149</v>
      </c>
      <c r="AY346" s="14" t="s">
        <v>140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4" t="s">
        <v>149</v>
      </c>
      <c r="BK346" s="229">
        <f>ROUND(I346*H346,2)</f>
        <v>0</v>
      </c>
      <c r="BL346" s="14" t="s">
        <v>224</v>
      </c>
      <c r="BM346" s="228" t="s">
        <v>642</v>
      </c>
    </row>
    <row r="347" s="2" customFormat="1">
      <c r="A347" s="35"/>
      <c r="B347" s="36"/>
      <c r="C347" s="37"/>
      <c r="D347" s="230" t="s">
        <v>151</v>
      </c>
      <c r="E347" s="37"/>
      <c r="F347" s="231" t="s">
        <v>643</v>
      </c>
      <c r="G347" s="37"/>
      <c r="H347" s="37"/>
      <c r="I347" s="232"/>
      <c r="J347" s="37"/>
      <c r="K347" s="37"/>
      <c r="L347" s="41"/>
      <c r="M347" s="233"/>
      <c r="N347" s="234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151</v>
      </c>
      <c r="AU347" s="14" t="s">
        <v>149</v>
      </c>
    </row>
    <row r="348" s="2" customFormat="1" ht="14.4" customHeight="1">
      <c r="A348" s="35"/>
      <c r="B348" s="36"/>
      <c r="C348" s="216" t="s">
        <v>644</v>
      </c>
      <c r="D348" s="216" t="s">
        <v>144</v>
      </c>
      <c r="E348" s="217" t="s">
        <v>645</v>
      </c>
      <c r="F348" s="218" t="s">
        <v>646</v>
      </c>
      <c r="G348" s="219" t="s">
        <v>179</v>
      </c>
      <c r="H348" s="220">
        <v>5</v>
      </c>
      <c r="I348" s="221"/>
      <c r="J348" s="222">
        <f>ROUND(I348*H348,2)</f>
        <v>0</v>
      </c>
      <c r="K348" s="223"/>
      <c r="L348" s="41"/>
      <c r="M348" s="224" t="s">
        <v>1</v>
      </c>
      <c r="N348" s="225" t="s">
        <v>44</v>
      </c>
      <c r="O348" s="88"/>
      <c r="P348" s="226">
        <f>O348*H348</f>
        <v>0</v>
      </c>
      <c r="Q348" s="226">
        <v>0.00022000000000000001</v>
      </c>
      <c r="R348" s="226">
        <f>Q348*H348</f>
        <v>0.0011000000000000001</v>
      </c>
      <c r="S348" s="226">
        <v>0</v>
      </c>
      <c r="T348" s="22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8" t="s">
        <v>224</v>
      </c>
      <c r="AT348" s="228" t="s">
        <v>144</v>
      </c>
      <c r="AU348" s="228" t="s">
        <v>149</v>
      </c>
      <c r="AY348" s="14" t="s">
        <v>140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4" t="s">
        <v>149</v>
      </c>
      <c r="BK348" s="229">
        <f>ROUND(I348*H348,2)</f>
        <v>0</v>
      </c>
      <c r="BL348" s="14" t="s">
        <v>224</v>
      </c>
      <c r="BM348" s="228" t="s">
        <v>647</v>
      </c>
    </row>
    <row r="349" s="2" customFormat="1">
      <c r="A349" s="35"/>
      <c r="B349" s="36"/>
      <c r="C349" s="37"/>
      <c r="D349" s="230" t="s">
        <v>151</v>
      </c>
      <c r="E349" s="37"/>
      <c r="F349" s="231" t="s">
        <v>648</v>
      </c>
      <c r="G349" s="37"/>
      <c r="H349" s="37"/>
      <c r="I349" s="232"/>
      <c r="J349" s="37"/>
      <c r="K349" s="37"/>
      <c r="L349" s="41"/>
      <c r="M349" s="233"/>
      <c r="N349" s="234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151</v>
      </c>
      <c r="AU349" s="14" t="s">
        <v>149</v>
      </c>
    </row>
    <row r="350" s="2" customFormat="1" ht="14.4" customHeight="1">
      <c r="A350" s="35"/>
      <c r="B350" s="36"/>
      <c r="C350" s="216" t="s">
        <v>649</v>
      </c>
      <c r="D350" s="216" t="s">
        <v>144</v>
      </c>
      <c r="E350" s="217" t="s">
        <v>650</v>
      </c>
      <c r="F350" s="218" t="s">
        <v>651</v>
      </c>
      <c r="G350" s="219" t="s">
        <v>179</v>
      </c>
      <c r="H350" s="220">
        <v>1</v>
      </c>
      <c r="I350" s="221"/>
      <c r="J350" s="222">
        <f>ROUND(I350*H350,2)</f>
        <v>0</v>
      </c>
      <c r="K350" s="223"/>
      <c r="L350" s="41"/>
      <c r="M350" s="224" t="s">
        <v>1</v>
      </c>
      <c r="N350" s="225" t="s">
        <v>44</v>
      </c>
      <c r="O350" s="88"/>
      <c r="P350" s="226">
        <f>O350*H350</f>
        <v>0</v>
      </c>
      <c r="Q350" s="226">
        <v>0.00036999999999999999</v>
      </c>
      <c r="R350" s="226">
        <f>Q350*H350</f>
        <v>0.00036999999999999999</v>
      </c>
      <c r="S350" s="226">
        <v>0</v>
      </c>
      <c r="T350" s="22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28" t="s">
        <v>224</v>
      </c>
      <c r="AT350" s="228" t="s">
        <v>144</v>
      </c>
      <c r="AU350" s="228" t="s">
        <v>149</v>
      </c>
      <c r="AY350" s="14" t="s">
        <v>140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4" t="s">
        <v>149</v>
      </c>
      <c r="BK350" s="229">
        <f>ROUND(I350*H350,2)</f>
        <v>0</v>
      </c>
      <c r="BL350" s="14" t="s">
        <v>224</v>
      </c>
      <c r="BM350" s="228" t="s">
        <v>652</v>
      </c>
    </row>
    <row r="351" s="2" customFormat="1">
      <c r="A351" s="35"/>
      <c r="B351" s="36"/>
      <c r="C351" s="37"/>
      <c r="D351" s="230" t="s">
        <v>151</v>
      </c>
      <c r="E351" s="37"/>
      <c r="F351" s="231" t="s">
        <v>653</v>
      </c>
      <c r="G351" s="37"/>
      <c r="H351" s="37"/>
      <c r="I351" s="232"/>
      <c r="J351" s="37"/>
      <c r="K351" s="37"/>
      <c r="L351" s="41"/>
      <c r="M351" s="233"/>
      <c r="N351" s="234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151</v>
      </c>
      <c r="AU351" s="14" t="s">
        <v>149</v>
      </c>
    </row>
    <row r="352" s="2" customFormat="1" ht="14.4" customHeight="1">
      <c r="A352" s="35"/>
      <c r="B352" s="36"/>
      <c r="C352" s="216" t="s">
        <v>654</v>
      </c>
      <c r="D352" s="216" t="s">
        <v>144</v>
      </c>
      <c r="E352" s="217" t="s">
        <v>655</v>
      </c>
      <c r="F352" s="218" t="s">
        <v>656</v>
      </c>
      <c r="G352" s="219" t="s">
        <v>179</v>
      </c>
      <c r="H352" s="220">
        <v>3</v>
      </c>
      <c r="I352" s="221"/>
      <c r="J352" s="222">
        <f>ROUND(I352*H352,2)</f>
        <v>0</v>
      </c>
      <c r="K352" s="223"/>
      <c r="L352" s="41"/>
      <c r="M352" s="224" t="s">
        <v>1</v>
      </c>
      <c r="N352" s="225" t="s">
        <v>44</v>
      </c>
      <c r="O352" s="88"/>
      <c r="P352" s="226">
        <f>O352*H352</f>
        <v>0</v>
      </c>
      <c r="Q352" s="226">
        <v>0.00055000000000000003</v>
      </c>
      <c r="R352" s="226">
        <f>Q352*H352</f>
        <v>0.00165</v>
      </c>
      <c r="S352" s="226">
        <v>0</v>
      </c>
      <c r="T352" s="22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28" t="s">
        <v>224</v>
      </c>
      <c r="AT352" s="228" t="s">
        <v>144</v>
      </c>
      <c r="AU352" s="228" t="s">
        <v>149</v>
      </c>
      <c r="AY352" s="14" t="s">
        <v>140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4" t="s">
        <v>149</v>
      </c>
      <c r="BK352" s="229">
        <f>ROUND(I352*H352,2)</f>
        <v>0</v>
      </c>
      <c r="BL352" s="14" t="s">
        <v>224</v>
      </c>
      <c r="BM352" s="228" t="s">
        <v>657</v>
      </c>
    </row>
    <row r="353" s="2" customFormat="1">
      <c r="A353" s="35"/>
      <c r="B353" s="36"/>
      <c r="C353" s="37"/>
      <c r="D353" s="230" t="s">
        <v>151</v>
      </c>
      <c r="E353" s="37"/>
      <c r="F353" s="231" t="s">
        <v>658</v>
      </c>
      <c r="G353" s="37"/>
      <c r="H353" s="37"/>
      <c r="I353" s="232"/>
      <c r="J353" s="37"/>
      <c r="K353" s="37"/>
      <c r="L353" s="41"/>
      <c r="M353" s="233"/>
      <c r="N353" s="234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151</v>
      </c>
      <c r="AU353" s="14" t="s">
        <v>149</v>
      </c>
    </row>
    <row r="354" s="2" customFormat="1" ht="14.4" customHeight="1">
      <c r="A354" s="35"/>
      <c r="B354" s="36"/>
      <c r="C354" s="216" t="s">
        <v>659</v>
      </c>
      <c r="D354" s="216" t="s">
        <v>144</v>
      </c>
      <c r="E354" s="217" t="s">
        <v>660</v>
      </c>
      <c r="F354" s="218" t="s">
        <v>661</v>
      </c>
      <c r="G354" s="219" t="s">
        <v>179</v>
      </c>
      <c r="H354" s="220">
        <v>4</v>
      </c>
      <c r="I354" s="221"/>
      <c r="J354" s="222">
        <f>ROUND(I354*H354,2)</f>
        <v>0</v>
      </c>
      <c r="K354" s="223"/>
      <c r="L354" s="41"/>
      <c r="M354" s="224" t="s">
        <v>1</v>
      </c>
      <c r="N354" s="225" t="s">
        <v>44</v>
      </c>
      <c r="O354" s="88"/>
      <c r="P354" s="226">
        <f>O354*H354</f>
        <v>0</v>
      </c>
      <c r="Q354" s="226">
        <v>0.0018</v>
      </c>
      <c r="R354" s="226">
        <f>Q354*H354</f>
        <v>0.0071999999999999998</v>
      </c>
      <c r="S354" s="226">
        <v>0</v>
      </c>
      <c r="T354" s="22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28" t="s">
        <v>224</v>
      </c>
      <c r="AT354" s="228" t="s">
        <v>144</v>
      </c>
      <c r="AU354" s="228" t="s">
        <v>149</v>
      </c>
      <c r="AY354" s="14" t="s">
        <v>140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4" t="s">
        <v>149</v>
      </c>
      <c r="BK354" s="229">
        <f>ROUND(I354*H354,2)</f>
        <v>0</v>
      </c>
      <c r="BL354" s="14" t="s">
        <v>224</v>
      </c>
      <c r="BM354" s="228" t="s">
        <v>662</v>
      </c>
    </row>
    <row r="355" s="2" customFormat="1">
      <c r="A355" s="35"/>
      <c r="B355" s="36"/>
      <c r="C355" s="37"/>
      <c r="D355" s="230" t="s">
        <v>151</v>
      </c>
      <c r="E355" s="37"/>
      <c r="F355" s="231" t="s">
        <v>663</v>
      </c>
      <c r="G355" s="37"/>
      <c r="H355" s="37"/>
      <c r="I355" s="232"/>
      <c r="J355" s="37"/>
      <c r="K355" s="37"/>
      <c r="L355" s="41"/>
      <c r="M355" s="233"/>
      <c r="N355" s="234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151</v>
      </c>
      <c r="AU355" s="14" t="s">
        <v>149</v>
      </c>
    </row>
    <row r="356" s="2" customFormat="1" ht="14.4" customHeight="1">
      <c r="A356" s="35"/>
      <c r="B356" s="36"/>
      <c r="C356" s="216" t="s">
        <v>664</v>
      </c>
      <c r="D356" s="216" t="s">
        <v>144</v>
      </c>
      <c r="E356" s="217" t="s">
        <v>665</v>
      </c>
      <c r="F356" s="218" t="s">
        <v>666</v>
      </c>
      <c r="G356" s="219" t="s">
        <v>179</v>
      </c>
      <c r="H356" s="220">
        <v>1</v>
      </c>
      <c r="I356" s="221"/>
      <c r="J356" s="222">
        <f>ROUND(I356*H356,2)</f>
        <v>0</v>
      </c>
      <c r="K356" s="223"/>
      <c r="L356" s="41"/>
      <c r="M356" s="224" t="s">
        <v>1</v>
      </c>
      <c r="N356" s="225" t="s">
        <v>44</v>
      </c>
      <c r="O356" s="88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28" t="s">
        <v>224</v>
      </c>
      <c r="AT356" s="228" t="s">
        <v>144</v>
      </c>
      <c r="AU356" s="228" t="s">
        <v>149</v>
      </c>
      <c r="AY356" s="14" t="s">
        <v>140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4" t="s">
        <v>149</v>
      </c>
      <c r="BK356" s="229">
        <f>ROUND(I356*H356,2)</f>
        <v>0</v>
      </c>
      <c r="BL356" s="14" t="s">
        <v>224</v>
      </c>
      <c r="BM356" s="228" t="s">
        <v>667</v>
      </c>
    </row>
    <row r="357" s="2" customFormat="1">
      <c r="A357" s="35"/>
      <c r="B357" s="36"/>
      <c r="C357" s="37"/>
      <c r="D357" s="230" t="s">
        <v>151</v>
      </c>
      <c r="E357" s="37"/>
      <c r="F357" s="231" t="s">
        <v>668</v>
      </c>
      <c r="G357" s="37"/>
      <c r="H357" s="37"/>
      <c r="I357" s="232"/>
      <c r="J357" s="37"/>
      <c r="K357" s="37"/>
      <c r="L357" s="41"/>
      <c r="M357" s="233"/>
      <c r="N357" s="234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151</v>
      </c>
      <c r="AU357" s="14" t="s">
        <v>149</v>
      </c>
    </row>
    <row r="358" s="2" customFormat="1" ht="24.15" customHeight="1">
      <c r="A358" s="35"/>
      <c r="B358" s="36"/>
      <c r="C358" s="216" t="s">
        <v>669</v>
      </c>
      <c r="D358" s="216" t="s">
        <v>144</v>
      </c>
      <c r="E358" s="217" t="s">
        <v>670</v>
      </c>
      <c r="F358" s="218" t="s">
        <v>671</v>
      </c>
      <c r="G358" s="219" t="s">
        <v>306</v>
      </c>
      <c r="H358" s="220">
        <v>3</v>
      </c>
      <c r="I358" s="221"/>
      <c r="J358" s="222">
        <f>ROUND(I358*H358,2)</f>
        <v>0</v>
      </c>
      <c r="K358" s="223"/>
      <c r="L358" s="41"/>
      <c r="M358" s="224" t="s">
        <v>1</v>
      </c>
      <c r="N358" s="225" t="s">
        <v>44</v>
      </c>
      <c r="O358" s="88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8" t="s">
        <v>224</v>
      </c>
      <c r="AT358" s="228" t="s">
        <v>144</v>
      </c>
      <c r="AU358" s="228" t="s">
        <v>149</v>
      </c>
      <c r="AY358" s="14" t="s">
        <v>140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4" t="s">
        <v>149</v>
      </c>
      <c r="BK358" s="229">
        <f>ROUND(I358*H358,2)</f>
        <v>0</v>
      </c>
      <c r="BL358" s="14" t="s">
        <v>224</v>
      </c>
      <c r="BM358" s="228" t="s">
        <v>672</v>
      </c>
    </row>
    <row r="359" s="2" customFormat="1">
      <c r="A359" s="35"/>
      <c r="B359" s="36"/>
      <c r="C359" s="37"/>
      <c r="D359" s="230" t="s">
        <v>151</v>
      </c>
      <c r="E359" s="37"/>
      <c r="F359" s="231" t="s">
        <v>671</v>
      </c>
      <c r="G359" s="37"/>
      <c r="H359" s="37"/>
      <c r="I359" s="232"/>
      <c r="J359" s="37"/>
      <c r="K359" s="37"/>
      <c r="L359" s="41"/>
      <c r="M359" s="233"/>
      <c r="N359" s="234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151</v>
      </c>
      <c r="AU359" s="14" t="s">
        <v>149</v>
      </c>
    </row>
    <row r="360" s="2" customFormat="1">
      <c r="A360" s="35"/>
      <c r="B360" s="36"/>
      <c r="C360" s="37"/>
      <c r="D360" s="230" t="s">
        <v>369</v>
      </c>
      <c r="E360" s="37"/>
      <c r="F360" s="246" t="s">
        <v>673</v>
      </c>
      <c r="G360" s="37"/>
      <c r="H360" s="37"/>
      <c r="I360" s="232"/>
      <c r="J360" s="37"/>
      <c r="K360" s="37"/>
      <c r="L360" s="41"/>
      <c r="M360" s="233"/>
      <c r="N360" s="234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369</v>
      </c>
      <c r="AU360" s="14" t="s">
        <v>149</v>
      </c>
    </row>
    <row r="361" s="2" customFormat="1" ht="14.4" customHeight="1">
      <c r="A361" s="35"/>
      <c r="B361" s="36"/>
      <c r="C361" s="216" t="s">
        <v>674</v>
      </c>
      <c r="D361" s="216" t="s">
        <v>144</v>
      </c>
      <c r="E361" s="217" t="s">
        <v>675</v>
      </c>
      <c r="F361" s="218" t="s">
        <v>676</v>
      </c>
      <c r="G361" s="219" t="s">
        <v>306</v>
      </c>
      <c r="H361" s="220">
        <v>6</v>
      </c>
      <c r="I361" s="221"/>
      <c r="J361" s="222">
        <f>ROUND(I361*H361,2)</f>
        <v>0</v>
      </c>
      <c r="K361" s="223"/>
      <c r="L361" s="41"/>
      <c r="M361" s="224" t="s">
        <v>1</v>
      </c>
      <c r="N361" s="225" t="s">
        <v>44</v>
      </c>
      <c r="O361" s="88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28" t="s">
        <v>224</v>
      </c>
      <c r="AT361" s="228" t="s">
        <v>144</v>
      </c>
      <c r="AU361" s="228" t="s">
        <v>149</v>
      </c>
      <c r="AY361" s="14" t="s">
        <v>140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4" t="s">
        <v>149</v>
      </c>
      <c r="BK361" s="229">
        <f>ROUND(I361*H361,2)</f>
        <v>0</v>
      </c>
      <c r="BL361" s="14" t="s">
        <v>224</v>
      </c>
      <c r="BM361" s="228" t="s">
        <v>677</v>
      </c>
    </row>
    <row r="362" s="2" customFormat="1">
      <c r="A362" s="35"/>
      <c r="B362" s="36"/>
      <c r="C362" s="37"/>
      <c r="D362" s="230" t="s">
        <v>151</v>
      </c>
      <c r="E362" s="37"/>
      <c r="F362" s="231" t="s">
        <v>676</v>
      </c>
      <c r="G362" s="37"/>
      <c r="H362" s="37"/>
      <c r="I362" s="232"/>
      <c r="J362" s="37"/>
      <c r="K362" s="37"/>
      <c r="L362" s="41"/>
      <c r="M362" s="233"/>
      <c r="N362" s="234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151</v>
      </c>
      <c r="AU362" s="14" t="s">
        <v>149</v>
      </c>
    </row>
    <row r="363" s="2" customFormat="1">
      <c r="A363" s="35"/>
      <c r="B363" s="36"/>
      <c r="C363" s="37"/>
      <c r="D363" s="230" t="s">
        <v>369</v>
      </c>
      <c r="E363" s="37"/>
      <c r="F363" s="246" t="s">
        <v>678</v>
      </c>
      <c r="G363" s="37"/>
      <c r="H363" s="37"/>
      <c r="I363" s="232"/>
      <c r="J363" s="37"/>
      <c r="K363" s="37"/>
      <c r="L363" s="41"/>
      <c r="M363" s="233"/>
      <c r="N363" s="234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369</v>
      </c>
      <c r="AU363" s="14" t="s">
        <v>149</v>
      </c>
    </row>
    <row r="364" s="2" customFormat="1" ht="14.4" customHeight="1">
      <c r="A364" s="35"/>
      <c r="B364" s="36"/>
      <c r="C364" s="216" t="s">
        <v>679</v>
      </c>
      <c r="D364" s="216" t="s">
        <v>144</v>
      </c>
      <c r="E364" s="217" t="s">
        <v>680</v>
      </c>
      <c r="F364" s="218" t="s">
        <v>681</v>
      </c>
      <c r="G364" s="219" t="s">
        <v>306</v>
      </c>
      <c r="H364" s="220">
        <v>1</v>
      </c>
      <c r="I364" s="221"/>
      <c r="J364" s="222">
        <f>ROUND(I364*H364,2)</f>
        <v>0</v>
      </c>
      <c r="K364" s="223"/>
      <c r="L364" s="41"/>
      <c r="M364" s="224" t="s">
        <v>1</v>
      </c>
      <c r="N364" s="225" t="s">
        <v>44</v>
      </c>
      <c r="O364" s="88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28" t="s">
        <v>224</v>
      </c>
      <c r="AT364" s="228" t="s">
        <v>144</v>
      </c>
      <c r="AU364" s="228" t="s">
        <v>149</v>
      </c>
      <c r="AY364" s="14" t="s">
        <v>140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4" t="s">
        <v>149</v>
      </c>
      <c r="BK364" s="229">
        <f>ROUND(I364*H364,2)</f>
        <v>0</v>
      </c>
      <c r="BL364" s="14" t="s">
        <v>224</v>
      </c>
      <c r="BM364" s="228" t="s">
        <v>682</v>
      </c>
    </row>
    <row r="365" s="2" customFormat="1">
      <c r="A365" s="35"/>
      <c r="B365" s="36"/>
      <c r="C365" s="37"/>
      <c r="D365" s="230" t="s">
        <v>151</v>
      </c>
      <c r="E365" s="37"/>
      <c r="F365" s="231" t="s">
        <v>683</v>
      </c>
      <c r="G365" s="37"/>
      <c r="H365" s="37"/>
      <c r="I365" s="232"/>
      <c r="J365" s="37"/>
      <c r="K365" s="37"/>
      <c r="L365" s="41"/>
      <c r="M365" s="233"/>
      <c r="N365" s="234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151</v>
      </c>
      <c r="AU365" s="14" t="s">
        <v>149</v>
      </c>
    </row>
    <row r="366" s="2" customFormat="1" ht="14.4" customHeight="1">
      <c r="A366" s="35"/>
      <c r="B366" s="36"/>
      <c r="C366" s="216" t="s">
        <v>684</v>
      </c>
      <c r="D366" s="216" t="s">
        <v>144</v>
      </c>
      <c r="E366" s="217" t="s">
        <v>685</v>
      </c>
      <c r="F366" s="218" t="s">
        <v>686</v>
      </c>
      <c r="G366" s="219" t="s">
        <v>197</v>
      </c>
      <c r="H366" s="220">
        <v>0.20000000000000001</v>
      </c>
      <c r="I366" s="221"/>
      <c r="J366" s="222">
        <f>ROUND(I366*H366,2)</f>
        <v>0</v>
      </c>
      <c r="K366" s="223"/>
      <c r="L366" s="41"/>
      <c r="M366" s="224" t="s">
        <v>1</v>
      </c>
      <c r="N366" s="225" t="s">
        <v>44</v>
      </c>
      <c r="O366" s="88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28" t="s">
        <v>224</v>
      </c>
      <c r="AT366" s="228" t="s">
        <v>144</v>
      </c>
      <c r="AU366" s="228" t="s">
        <v>149</v>
      </c>
      <c r="AY366" s="14" t="s">
        <v>140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4" t="s">
        <v>149</v>
      </c>
      <c r="BK366" s="229">
        <f>ROUND(I366*H366,2)</f>
        <v>0</v>
      </c>
      <c r="BL366" s="14" t="s">
        <v>224</v>
      </c>
      <c r="BM366" s="228" t="s">
        <v>687</v>
      </c>
    </row>
    <row r="367" s="2" customFormat="1">
      <c r="A367" s="35"/>
      <c r="B367" s="36"/>
      <c r="C367" s="37"/>
      <c r="D367" s="230" t="s">
        <v>151</v>
      </c>
      <c r="E367" s="37"/>
      <c r="F367" s="231" t="s">
        <v>688</v>
      </c>
      <c r="G367" s="37"/>
      <c r="H367" s="37"/>
      <c r="I367" s="232"/>
      <c r="J367" s="37"/>
      <c r="K367" s="37"/>
      <c r="L367" s="41"/>
      <c r="M367" s="233"/>
      <c r="N367" s="234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151</v>
      </c>
      <c r="AU367" s="14" t="s">
        <v>149</v>
      </c>
    </row>
    <row r="368" s="12" customFormat="1" ht="22.8" customHeight="1">
      <c r="A368" s="12"/>
      <c r="B368" s="200"/>
      <c r="C368" s="201"/>
      <c r="D368" s="202" t="s">
        <v>77</v>
      </c>
      <c r="E368" s="214" t="s">
        <v>689</v>
      </c>
      <c r="F368" s="214" t="s">
        <v>690</v>
      </c>
      <c r="G368" s="201"/>
      <c r="H368" s="201"/>
      <c r="I368" s="204"/>
      <c r="J368" s="215">
        <f>BK368</f>
        <v>0</v>
      </c>
      <c r="K368" s="201"/>
      <c r="L368" s="206"/>
      <c r="M368" s="207"/>
      <c r="N368" s="208"/>
      <c r="O368" s="208"/>
      <c r="P368" s="209">
        <f>SUM(P369:P372)</f>
        <v>0</v>
      </c>
      <c r="Q368" s="208"/>
      <c r="R368" s="209">
        <f>SUM(R369:R372)</f>
        <v>0.00020000000000000001</v>
      </c>
      <c r="S368" s="208"/>
      <c r="T368" s="210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1" t="s">
        <v>149</v>
      </c>
      <c r="AT368" s="212" t="s">
        <v>77</v>
      </c>
      <c r="AU368" s="212" t="s">
        <v>86</v>
      </c>
      <c r="AY368" s="211" t="s">
        <v>140</v>
      </c>
      <c r="BK368" s="213">
        <f>SUM(BK369:BK372)</f>
        <v>0</v>
      </c>
    </row>
    <row r="369" s="2" customFormat="1" ht="14.4" customHeight="1">
      <c r="A369" s="35"/>
      <c r="B369" s="36"/>
      <c r="C369" s="216" t="s">
        <v>691</v>
      </c>
      <c r="D369" s="216" t="s">
        <v>144</v>
      </c>
      <c r="E369" s="217" t="s">
        <v>692</v>
      </c>
      <c r="F369" s="218" t="s">
        <v>693</v>
      </c>
      <c r="G369" s="219" t="s">
        <v>179</v>
      </c>
      <c r="H369" s="220">
        <v>1</v>
      </c>
      <c r="I369" s="221"/>
      <c r="J369" s="222">
        <f>ROUND(I369*H369,2)</f>
        <v>0</v>
      </c>
      <c r="K369" s="223"/>
      <c r="L369" s="41"/>
      <c r="M369" s="224" t="s">
        <v>1</v>
      </c>
      <c r="N369" s="225" t="s">
        <v>44</v>
      </c>
      <c r="O369" s="88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28" t="s">
        <v>224</v>
      </c>
      <c r="AT369" s="228" t="s">
        <v>144</v>
      </c>
      <c r="AU369" s="228" t="s">
        <v>149</v>
      </c>
      <c r="AY369" s="14" t="s">
        <v>140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4" t="s">
        <v>149</v>
      </c>
      <c r="BK369" s="229">
        <f>ROUND(I369*H369,2)</f>
        <v>0</v>
      </c>
      <c r="BL369" s="14" t="s">
        <v>224</v>
      </c>
      <c r="BM369" s="228" t="s">
        <v>694</v>
      </c>
    </row>
    <row r="370" s="2" customFormat="1">
      <c r="A370" s="35"/>
      <c r="B370" s="36"/>
      <c r="C370" s="37"/>
      <c r="D370" s="230" t="s">
        <v>151</v>
      </c>
      <c r="E370" s="37"/>
      <c r="F370" s="231" t="s">
        <v>695</v>
      </c>
      <c r="G370" s="37"/>
      <c r="H370" s="37"/>
      <c r="I370" s="232"/>
      <c r="J370" s="37"/>
      <c r="K370" s="37"/>
      <c r="L370" s="41"/>
      <c r="M370" s="233"/>
      <c r="N370" s="234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151</v>
      </c>
      <c r="AU370" s="14" t="s">
        <v>149</v>
      </c>
    </row>
    <row r="371" s="2" customFormat="1" ht="14.4" customHeight="1">
      <c r="A371" s="35"/>
      <c r="B371" s="36"/>
      <c r="C371" s="235" t="s">
        <v>696</v>
      </c>
      <c r="D371" s="235" t="s">
        <v>171</v>
      </c>
      <c r="E371" s="236" t="s">
        <v>697</v>
      </c>
      <c r="F371" s="237" t="s">
        <v>698</v>
      </c>
      <c r="G371" s="238" t="s">
        <v>179</v>
      </c>
      <c r="H371" s="239">
        <v>1</v>
      </c>
      <c r="I371" s="240"/>
      <c r="J371" s="241">
        <f>ROUND(I371*H371,2)</f>
        <v>0</v>
      </c>
      <c r="K371" s="242"/>
      <c r="L371" s="243"/>
      <c r="M371" s="244" t="s">
        <v>1</v>
      </c>
      <c r="N371" s="245" t="s">
        <v>44</v>
      </c>
      <c r="O371" s="88"/>
      <c r="P371" s="226">
        <f>O371*H371</f>
        <v>0</v>
      </c>
      <c r="Q371" s="226">
        <v>0.00020000000000000001</v>
      </c>
      <c r="R371" s="226">
        <f>Q371*H371</f>
        <v>0.00020000000000000001</v>
      </c>
      <c r="S371" s="226">
        <v>0</v>
      </c>
      <c r="T371" s="22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28" t="s">
        <v>230</v>
      </c>
      <c r="AT371" s="228" t="s">
        <v>171</v>
      </c>
      <c r="AU371" s="228" t="s">
        <v>149</v>
      </c>
      <c r="AY371" s="14" t="s">
        <v>140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4" t="s">
        <v>149</v>
      </c>
      <c r="BK371" s="229">
        <f>ROUND(I371*H371,2)</f>
        <v>0</v>
      </c>
      <c r="BL371" s="14" t="s">
        <v>224</v>
      </c>
      <c r="BM371" s="228" t="s">
        <v>699</v>
      </c>
    </row>
    <row r="372" s="2" customFormat="1">
      <c r="A372" s="35"/>
      <c r="B372" s="36"/>
      <c r="C372" s="37"/>
      <c r="D372" s="230" t="s">
        <v>151</v>
      </c>
      <c r="E372" s="37"/>
      <c r="F372" s="231" t="s">
        <v>698</v>
      </c>
      <c r="G372" s="37"/>
      <c r="H372" s="37"/>
      <c r="I372" s="232"/>
      <c r="J372" s="37"/>
      <c r="K372" s="37"/>
      <c r="L372" s="41"/>
      <c r="M372" s="233"/>
      <c r="N372" s="234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151</v>
      </c>
      <c r="AU372" s="14" t="s">
        <v>149</v>
      </c>
    </row>
    <row r="373" s="12" customFormat="1" ht="22.8" customHeight="1">
      <c r="A373" s="12"/>
      <c r="B373" s="200"/>
      <c r="C373" s="201"/>
      <c r="D373" s="202" t="s">
        <v>77</v>
      </c>
      <c r="E373" s="214" t="s">
        <v>700</v>
      </c>
      <c r="F373" s="214" t="s">
        <v>701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SUM(P374:P393)</f>
        <v>0</v>
      </c>
      <c r="Q373" s="208"/>
      <c r="R373" s="209">
        <f>SUM(R374:R393)</f>
        <v>0.11901000000000001</v>
      </c>
      <c r="S373" s="208"/>
      <c r="T373" s="210">
        <f>SUM(T374:T393)</f>
        <v>0.025000000000000001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149</v>
      </c>
      <c r="AT373" s="212" t="s">
        <v>77</v>
      </c>
      <c r="AU373" s="212" t="s">
        <v>86</v>
      </c>
      <c r="AY373" s="211" t="s">
        <v>140</v>
      </c>
      <c r="BK373" s="213">
        <f>SUM(BK374:BK393)</f>
        <v>0</v>
      </c>
    </row>
    <row r="374" s="2" customFormat="1" ht="14.4" customHeight="1">
      <c r="A374" s="35"/>
      <c r="B374" s="36"/>
      <c r="C374" s="216" t="s">
        <v>702</v>
      </c>
      <c r="D374" s="216" t="s">
        <v>144</v>
      </c>
      <c r="E374" s="217" t="s">
        <v>703</v>
      </c>
      <c r="F374" s="218" t="s">
        <v>704</v>
      </c>
      <c r="G374" s="219" t="s">
        <v>147</v>
      </c>
      <c r="H374" s="220">
        <v>5</v>
      </c>
      <c r="I374" s="221"/>
      <c r="J374" s="222">
        <f>ROUND(I374*H374,2)</f>
        <v>0</v>
      </c>
      <c r="K374" s="223"/>
      <c r="L374" s="41"/>
      <c r="M374" s="224" t="s">
        <v>1</v>
      </c>
      <c r="N374" s="225" t="s">
        <v>44</v>
      </c>
      <c r="O374" s="88"/>
      <c r="P374" s="226">
        <f>O374*H374</f>
        <v>0</v>
      </c>
      <c r="Q374" s="226">
        <v>0</v>
      </c>
      <c r="R374" s="226">
        <f>Q374*H374</f>
        <v>0</v>
      </c>
      <c r="S374" s="226">
        <v>0.0050000000000000001</v>
      </c>
      <c r="T374" s="227">
        <f>S374*H374</f>
        <v>0.025000000000000001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28" t="s">
        <v>224</v>
      </c>
      <c r="AT374" s="228" t="s">
        <v>144</v>
      </c>
      <c r="AU374" s="228" t="s">
        <v>149</v>
      </c>
      <c r="AY374" s="14" t="s">
        <v>140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4" t="s">
        <v>149</v>
      </c>
      <c r="BK374" s="229">
        <f>ROUND(I374*H374,2)</f>
        <v>0</v>
      </c>
      <c r="BL374" s="14" t="s">
        <v>224</v>
      </c>
      <c r="BM374" s="228" t="s">
        <v>705</v>
      </c>
    </row>
    <row r="375" s="2" customFormat="1">
      <c r="A375" s="35"/>
      <c r="B375" s="36"/>
      <c r="C375" s="37"/>
      <c r="D375" s="230" t="s">
        <v>151</v>
      </c>
      <c r="E375" s="37"/>
      <c r="F375" s="231" t="s">
        <v>706</v>
      </c>
      <c r="G375" s="37"/>
      <c r="H375" s="37"/>
      <c r="I375" s="232"/>
      <c r="J375" s="37"/>
      <c r="K375" s="37"/>
      <c r="L375" s="41"/>
      <c r="M375" s="233"/>
      <c r="N375" s="234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151</v>
      </c>
      <c r="AU375" s="14" t="s">
        <v>149</v>
      </c>
    </row>
    <row r="376" s="2" customFormat="1" ht="14.4" customHeight="1">
      <c r="A376" s="35"/>
      <c r="B376" s="36"/>
      <c r="C376" s="216" t="s">
        <v>707</v>
      </c>
      <c r="D376" s="216" t="s">
        <v>144</v>
      </c>
      <c r="E376" s="217" t="s">
        <v>708</v>
      </c>
      <c r="F376" s="218" t="s">
        <v>709</v>
      </c>
      <c r="G376" s="219" t="s">
        <v>147</v>
      </c>
      <c r="H376" s="220">
        <v>5</v>
      </c>
      <c r="I376" s="221"/>
      <c r="J376" s="222">
        <f>ROUND(I376*H376,2)</f>
        <v>0</v>
      </c>
      <c r="K376" s="223"/>
      <c r="L376" s="41"/>
      <c r="M376" s="224" t="s">
        <v>1</v>
      </c>
      <c r="N376" s="225" t="s">
        <v>44</v>
      </c>
      <c r="O376" s="88"/>
      <c r="P376" s="226">
        <f>O376*H376</f>
        <v>0</v>
      </c>
      <c r="Q376" s="226">
        <v>5.0000000000000002E-05</v>
      </c>
      <c r="R376" s="226">
        <f>Q376*H376</f>
        <v>0.00025000000000000001</v>
      </c>
      <c r="S376" s="226">
        <v>0</v>
      </c>
      <c r="T376" s="22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28" t="s">
        <v>224</v>
      </c>
      <c r="AT376" s="228" t="s">
        <v>144</v>
      </c>
      <c r="AU376" s="228" t="s">
        <v>149</v>
      </c>
      <c r="AY376" s="14" t="s">
        <v>140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4" t="s">
        <v>149</v>
      </c>
      <c r="BK376" s="229">
        <f>ROUND(I376*H376,2)</f>
        <v>0</v>
      </c>
      <c r="BL376" s="14" t="s">
        <v>224</v>
      </c>
      <c r="BM376" s="228" t="s">
        <v>710</v>
      </c>
    </row>
    <row r="377" s="2" customFormat="1">
      <c r="A377" s="35"/>
      <c r="B377" s="36"/>
      <c r="C377" s="37"/>
      <c r="D377" s="230" t="s">
        <v>151</v>
      </c>
      <c r="E377" s="37"/>
      <c r="F377" s="231" t="s">
        <v>711</v>
      </c>
      <c r="G377" s="37"/>
      <c r="H377" s="37"/>
      <c r="I377" s="232"/>
      <c r="J377" s="37"/>
      <c r="K377" s="37"/>
      <c r="L377" s="41"/>
      <c r="M377" s="233"/>
      <c r="N377" s="234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151</v>
      </c>
      <c r="AU377" s="14" t="s">
        <v>149</v>
      </c>
    </row>
    <row r="378" s="2" customFormat="1" ht="14.4" customHeight="1">
      <c r="A378" s="35"/>
      <c r="B378" s="36"/>
      <c r="C378" s="235" t="s">
        <v>712</v>
      </c>
      <c r="D378" s="235" t="s">
        <v>171</v>
      </c>
      <c r="E378" s="236" t="s">
        <v>713</v>
      </c>
      <c r="F378" s="237" t="s">
        <v>714</v>
      </c>
      <c r="G378" s="238" t="s">
        <v>147</v>
      </c>
      <c r="H378" s="239">
        <v>5</v>
      </c>
      <c r="I378" s="240"/>
      <c r="J378" s="241">
        <f>ROUND(I378*H378,2)</f>
        <v>0</v>
      </c>
      <c r="K378" s="242"/>
      <c r="L378" s="243"/>
      <c r="M378" s="244" t="s">
        <v>1</v>
      </c>
      <c r="N378" s="245" t="s">
        <v>44</v>
      </c>
      <c r="O378" s="88"/>
      <c r="P378" s="226">
        <f>O378*H378</f>
        <v>0</v>
      </c>
      <c r="Q378" s="226">
        <v>0.0080000000000000002</v>
      </c>
      <c r="R378" s="226">
        <f>Q378*H378</f>
        <v>0.040000000000000001</v>
      </c>
      <c r="S378" s="226">
        <v>0</v>
      </c>
      <c r="T378" s="227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28" t="s">
        <v>230</v>
      </c>
      <c r="AT378" s="228" t="s">
        <v>171</v>
      </c>
      <c r="AU378" s="228" t="s">
        <v>149</v>
      </c>
      <c r="AY378" s="14" t="s">
        <v>140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4" t="s">
        <v>149</v>
      </c>
      <c r="BK378" s="229">
        <f>ROUND(I378*H378,2)</f>
        <v>0</v>
      </c>
      <c r="BL378" s="14" t="s">
        <v>224</v>
      </c>
      <c r="BM378" s="228" t="s">
        <v>715</v>
      </c>
    </row>
    <row r="379" s="2" customFormat="1">
      <c r="A379" s="35"/>
      <c r="B379" s="36"/>
      <c r="C379" s="37"/>
      <c r="D379" s="230" t="s">
        <v>151</v>
      </c>
      <c r="E379" s="37"/>
      <c r="F379" s="231" t="s">
        <v>714</v>
      </c>
      <c r="G379" s="37"/>
      <c r="H379" s="37"/>
      <c r="I379" s="232"/>
      <c r="J379" s="37"/>
      <c r="K379" s="37"/>
      <c r="L379" s="41"/>
      <c r="M379" s="233"/>
      <c r="N379" s="234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151</v>
      </c>
      <c r="AU379" s="14" t="s">
        <v>149</v>
      </c>
    </row>
    <row r="380" s="2" customFormat="1" ht="14.4" customHeight="1">
      <c r="A380" s="35"/>
      <c r="B380" s="36"/>
      <c r="C380" s="216" t="s">
        <v>716</v>
      </c>
      <c r="D380" s="216" t="s">
        <v>144</v>
      </c>
      <c r="E380" s="217" t="s">
        <v>717</v>
      </c>
      <c r="F380" s="218" t="s">
        <v>718</v>
      </c>
      <c r="G380" s="219" t="s">
        <v>179</v>
      </c>
      <c r="H380" s="220">
        <v>1</v>
      </c>
      <c r="I380" s="221"/>
      <c r="J380" s="222">
        <f>ROUND(I380*H380,2)</f>
        <v>0</v>
      </c>
      <c r="K380" s="223"/>
      <c r="L380" s="41"/>
      <c r="M380" s="224" t="s">
        <v>1</v>
      </c>
      <c r="N380" s="225" t="s">
        <v>44</v>
      </c>
      <c r="O380" s="88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28" t="s">
        <v>224</v>
      </c>
      <c r="AT380" s="228" t="s">
        <v>144</v>
      </c>
      <c r="AU380" s="228" t="s">
        <v>149</v>
      </c>
      <c r="AY380" s="14" t="s">
        <v>140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4" t="s">
        <v>149</v>
      </c>
      <c r="BK380" s="229">
        <f>ROUND(I380*H380,2)</f>
        <v>0</v>
      </c>
      <c r="BL380" s="14" t="s">
        <v>224</v>
      </c>
      <c r="BM380" s="228" t="s">
        <v>719</v>
      </c>
    </row>
    <row r="381" s="2" customFormat="1">
      <c r="A381" s="35"/>
      <c r="B381" s="36"/>
      <c r="C381" s="37"/>
      <c r="D381" s="230" t="s">
        <v>151</v>
      </c>
      <c r="E381" s="37"/>
      <c r="F381" s="231" t="s">
        <v>720</v>
      </c>
      <c r="G381" s="37"/>
      <c r="H381" s="37"/>
      <c r="I381" s="232"/>
      <c r="J381" s="37"/>
      <c r="K381" s="37"/>
      <c r="L381" s="41"/>
      <c r="M381" s="233"/>
      <c r="N381" s="234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151</v>
      </c>
      <c r="AU381" s="14" t="s">
        <v>149</v>
      </c>
    </row>
    <row r="382" s="2" customFormat="1" ht="14.4" customHeight="1">
      <c r="A382" s="35"/>
      <c r="B382" s="36"/>
      <c r="C382" s="235" t="s">
        <v>721</v>
      </c>
      <c r="D382" s="235" t="s">
        <v>171</v>
      </c>
      <c r="E382" s="236" t="s">
        <v>722</v>
      </c>
      <c r="F382" s="237" t="s">
        <v>723</v>
      </c>
      <c r="G382" s="238" t="s">
        <v>179</v>
      </c>
      <c r="H382" s="239">
        <v>1</v>
      </c>
      <c r="I382" s="240"/>
      <c r="J382" s="241">
        <f>ROUND(I382*H382,2)</f>
        <v>0</v>
      </c>
      <c r="K382" s="242"/>
      <c r="L382" s="243"/>
      <c r="M382" s="244" t="s">
        <v>1</v>
      </c>
      <c r="N382" s="245" t="s">
        <v>44</v>
      </c>
      <c r="O382" s="88"/>
      <c r="P382" s="226">
        <f>O382*H382</f>
        <v>0</v>
      </c>
      <c r="Q382" s="226">
        <v>0.0014300000000000001</v>
      </c>
      <c r="R382" s="226">
        <f>Q382*H382</f>
        <v>0.0014300000000000001</v>
      </c>
      <c r="S382" s="226">
        <v>0</v>
      </c>
      <c r="T382" s="22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8" t="s">
        <v>230</v>
      </c>
      <c r="AT382" s="228" t="s">
        <v>171</v>
      </c>
      <c r="AU382" s="228" t="s">
        <v>149</v>
      </c>
      <c r="AY382" s="14" t="s">
        <v>140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4" t="s">
        <v>149</v>
      </c>
      <c r="BK382" s="229">
        <f>ROUND(I382*H382,2)</f>
        <v>0</v>
      </c>
      <c r="BL382" s="14" t="s">
        <v>224</v>
      </c>
      <c r="BM382" s="228" t="s">
        <v>724</v>
      </c>
    </row>
    <row r="383" s="2" customFormat="1">
      <c r="A383" s="35"/>
      <c r="B383" s="36"/>
      <c r="C383" s="37"/>
      <c r="D383" s="230" t="s">
        <v>151</v>
      </c>
      <c r="E383" s="37"/>
      <c r="F383" s="231" t="s">
        <v>723</v>
      </c>
      <c r="G383" s="37"/>
      <c r="H383" s="37"/>
      <c r="I383" s="232"/>
      <c r="J383" s="37"/>
      <c r="K383" s="37"/>
      <c r="L383" s="41"/>
      <c r="M383" s="233"/>
      <c r="N383" s="234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151</v>
      </c>
      <c r="AU383" s="14" t="s">
        <v>149</v>
      </c>
    </row>
    <row r="384" s="2" customFormat="1" ht="14.4" customHeight="1">
      <c r="A384" s="35"/>
      <c r="B384" s="36"/>
      <c r="C384" s="216" t="s">
        <v>725</v>
      </c>
      <c r="D384" s="216" t="s">
        <v>144</v>
      </c>
      <c r="E384" s="217" t="s">
        <v>726</v>
      </c>
      <c r="F384" s="218" t="s">
        <v>727</v>
      </c>
      <c r="G384" s="219" t="s">
        <v>179</v>
      </c>
      <c r="H384" s="220">
        <v>1</v>
      </c>
      <c r="I384" s="221"/>
      <c r="J384" s="222">
        <f>ROUND(I384*H384,2)</f>
        <v>0</v>
      </c>
      <c r="K384" s="223"/>
      <c r="L384" s="41"/>
      <c r="M384" s="224" t="s">
        <v>1</v>
      </c>
      <c r="N384" s="225" t="s">
        <v>44</v>
      </c>
      <c r="O384" s="88"/>
      <c r="P384" s="226">
        <f>O384*H384</f>
        <v>0</v>
      </c>
      <c r="Q384" s="226">
        <v>0.00033</v>
      </c>
      <c r="R384" s="226">
        <f>Q384*H384</f>
        <v>0.00033</v>
      </c>
      <c r="S384" s="226">
        <v>0</v>
      </c>
      <c r="T384" s="22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8" t="s">
        <v>224</v>
      </c>
      <c r="AT384" s="228" t="s">
        <v>144</v>
      </c>
      <c r="AU384" s="228" t="s">
        <v>149</v>
      </c>
      <c r="AY384" s="14" t="s">
        <v>140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4" t="s">
        <v>149</v>
      </c>
      <c r="BK384" s="229">
        <f>ROUND(I384*H384,2)</f>
        <v>0</v>
      </c>
      <c r="BL384" s="14" t="s">
        <v>224</v>
      </c>
      <c r="BM384" s="228" t="s">
        <v>728</v>
      </c>
    </row>
    <row r="385" s="2" customFormat="1">
      <c r="A385" s="35"/>
      <c r="B385" s="36"/>
      <c r="C385" s="37"/>
      <c r="D385" s="230" t="s">
        <v>151</v>
      </c>
      <c r="E385" s="37"/>
      <c r="F385" s="231" t="s">
        <v>729</v>
      </c>
      <c r="G385" s="37"/>
      <c r="H385" s="37"/>
      <c r="I385" s="232"/>
      <c r="J385" s="37"/>
      <c r="K385" s="37"/>
      <c r="L385" s="41"/>
      <c r="M385" s="233"/>
      <c r="N385" s="234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151</v>
      </c>
      <c r="AU385" s="14" t="s">
        <v>149</v>
      </c>
    </row>
    <row r="386" s="2" customFormat="1" ht="14.4" customHeight="1">
      <c r="A386" s="35"/>
      <c r="B386" s="36"/>
      <c r="C386" s="235" t="s">
        <v>730</v>
      </c>
      <c r="D386" s="235" t="s">
        <v>171</v>
      </c>
      <c r="E386" s="236" t="s">
        <v>731</v>
      </c>
      <c r="F386" s="237" t="s">
        <v>732</v>
      </c>
      <c r="G386" s="238" t="s">
        <v>179</v>
      </c>
      <c r="H386" s="239">
        <v>1</v>
      </c>
      <c r="I386" s="240"/>
      <c r="J386" s="241">
        <f>ROUND(I386*H386,2)</f>
        <v>0</v>
      </c>
      <c r="K386" s="242"/>
      <c r="L386" s="243"/>
      <c r="M386" s="244" t="s">
        <v>1</v>
      </c>
      <c r="N386" s="245" t="s">
        <v>44</v>
      </c>
      <c r="O386" s="88"/>
      <c r="P386" s="226">
        <f>O386*H386</f>
        <v>0</v>
      </c>
      <c r="Q386" s="226">
        <v>0.076999999999999999</v>
      </c>
      <c r="R386" s="226">
        <f>Q386*H386</f>
        <v>0.076999999999999999</v>
      </c>
      <c r="S386" s="226">
        <v>0</v>
      </c>
      <c r="T386" s="22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28" t="s">
        <v>230</v>
      </c>
      <c r="AT386" s="228" t="s">
        <v>171</v>
      </c>
      <c r="AU386" s="228" t="s">
        <v>149</v>
      </c>
      <c r="AY386" s="14" t="s">
        <v>140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4" t="s">
        <v>149</v>
      </c>
      <c r="BK386" s="229">
        <f>ROUND(I386*H386,2)</f>
        <v>0</v>
      </c>
      <c r="BL386" s="14" t="s">
        <v>224</v>
      </c>
      <c r="BM386" s="228" t="s">
        <v>733</v>
      </c>
    </row>
    <row r="387" s="2" customFormat="1">
      <c r="A387" s="35"/>
      <c r="B387" s="36"/>
      <c r="C387" s="37"/>
      <c r="D387" s="230" t="s">
        <v>151</v>
      </c>
      <c r="E387" s="37"/>
      <c r="F387" s="231" t="s">
        <v>732</v>
      </c>
      <c r="G387" s="37"/>
      <c r="H387" s="37"/>
      <c r="I387" s="232"/>
      <c r="J387" s="37"/>
      <c r="K387" s="37"/>
      <c r="L387" s="41"/>
      <c r="M387" s="233"/>
      <c r="N387" s="234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151</v>
      </c>
      <c r="AU387" s="14" t="s">
        <v>149</v>
      </c>
    </row>
    <row r="388" s="2" customFormat="1" ht="14.4" customHeight="1">
      <c r="A388" s="35"/>
      <c r="B388" s="36"/>
      <c r="C388" s="216" t="s">
        <v>734</v>
      </c>
      <c r="D388" s="216" t="s">
        <v>144</v>
      </c>
      <c r="E388" s="217" t="s">
        <v>735</v>
      </c>
      <c r="F388" s="218" t="s">
        <v>736</v>
      </c>
      <c r="G388" s="219" t="s">
        <v>737</v>
      </c>
      <c r="H388" s="220">
        <v>250</v>
      </c>
      <c r="I388" s="221"/>
      <c r="J388" s="222">
        <f>ROUND(I388*H388,2)</f>
        <v>0</v>
      </c>
      <c r="K388" s="223"/>
      <c r="L388" s="41"/>
      <c r="M388" s="224" t="s">
        <v>1</v>
      </c>
      <c r="N388" s="225" t="s">
        <v>44</v>
      </c>
      <c r="O388" s="88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28" t="s">
        <v>224</v>
      </c>
      <c r="AT388" s="228" t="s">
        <v>144</v>
      </c>
      <c r="AU388" s="228" t="s">
        <v>149</v>
      </c>
      <c r="AY388" s="14" t="s">
        <v>140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4" t="s">
        <v>149</v>
      </c>
      <c r="BK388" s="229">
        <f>ROUND(I388*H388,2)</f>
        <v>0</v>
      </c>
      <c r="BL388" s="14" t="s">
        <v>224</v>
      </c>
      <c r="BM388" s="228" t="s">
        <v>738</v>
      </c>
    </row>
    <row r="389" s="2" customFormat="1">
      <c r="A389" s="35"/>
      <c r="B389" s="36"/>
      <c r="C389" s="37"/>
      <c r="D389" s="230" t="s">
        <v>151</v>
      </c>
      <c r="E389" s="37"/>
      <c r="F389" s="231" t="s">
        <v>739</v>
      </c>
      <c r="G389" s="37"/>
      <c r="H389" s="37"/>
      <c r="I389" s="232"/>
      <c r="J389" s="37"/>
      <c r="K389" s="37"/>
      <c r="L389" s="41"/>
      <c r="M389" s="233"/>
      <c r="N389" s="234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151</v>
      </c>
      <c r="AU389" s="14" t="s">
        <v>149</v>
      </c>
    </row>
    <row r="390" s="2" customFormat="1" ht="14.4" customHeight="1">
      <c r="A390" s="35"/>
      <c r="B390" s="36"/>
      <c r="C390" s="235" t="s">
        <v>740</v>
      </c>
      <c r="D390" s="235" t="s">
        <v>171</v>
      </c>
      <c r="E390" s="236" t="s">
        <v>741</v>
      </c>
      <c r="F390" s="237" t="s">
        <v>742</v>
      </c>
      <c r="G390" s="238" t="s">
        <v>737</v>
      </c>
      <c r="H390" s="239">
        <v>250</v>
      </c>
      <c r="I390" s="240"/>
      <c r="J390" s="241">
        <f>ROUND(I390*H390,2)</f>
        <v>0</v>
      </c>
      <c r="K390" s="242"/>
      <c r="L390" s="243"/>
      <c r="M390" s="244" t="s">
        <v>1</v>
      </c>
      <c r="N390" s="245" t="s">
        <v>44</v>
      </c>
      <c r="O390" s="88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28" t="s">
        <v>230</v>
      </c>
      <c r="AT390" s="228" t="s">
        <v>171</v>
      </c>
      <c r="AU390" s="228" t="s">
        <v>149</v>
      </c>
      <c r="AY390" s="14" t="s">
        <v>140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4" t="s">
        <v>149</v>
      </c>
      <c r="BK390" s="229">
        <f>ROUND(I390*H390,2)</f>
        <v>0</v>
      </c>
      <c r="BL390" s="14" t="s">
        <v>224</v>
      </c>
      <c r="BM390" s="228" t="s">
        <v>743</v>
      </c>
    </row>
    <row r="391" s="2" customFormat="1">
      <c r="A391" s="35"/>
      <c r="B391" s="36"/>
      <c r="C391" s="37"/>
      <c r="D391" s="230" t="s">
        <v>151</v>
      </c>
      <c r="E391" s="37"/>
      <c r="F391" s="231" t="s">
        <v>742</v>
      </c>
      <c r="G391" s="37"/>
      <c r="H391" s="37"/>
      <c r="I391" s="232"/>
      <c r="J391" s="37"/>
      <c r="K391" s="37"/>
      <c r="L391" s="41"/>
      <c r="M391" s="233"/>
      <c r="N391" s="234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151</v>
      </c>
      <c r="AU391" s="14" t="s">
        <v>149</v>
      </c>
    </row>
    <row r="392" s="2" customFormat="1" ht="14.4" customHeight="1">
      <c r="A392" s="35"/>
      <c r="B392" s="36"/>
      <c r="C392" s="216" t="s">
        <v>744</v>
      </c>
      <c r="D392" s="216" t="s">
        <v>144</v>
      </c>
      <c r="E392" s="217" t="s">
        <v>745</v>
      </c>
      <c r="F392" s="218" t="s">
        <v>746</v>
      </c>
      <c r="G392" s="219" t="s">
        <v>197</v>
      </c>
      <c r="H392" s="220">
        <v>0.34999999999999998</v>
      </c>
      <c r="I392" s="221"/>
      <c r="J392" s="222">
        <f>ROUND(I392*H392,2)</f>
        <v>0</v>
      </c>
      <c r="K392" s="223"/>
      <c r="L392" s="41"/>
      <c r="M392" s="224" t="s">
        <v>1</v>
      </c>
      <c r="N392" s="225" t="s">
        <v>44</v>
      </c>
      <c r="O392" s="88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28" t="s">
        <v>224</v>
      </c>
      <c r="AT392" s="228" t="s">
        <v>144</v>
      </c>
      <c r="AU392" s="228" t="s">
        <v>149</v>
      </c>
      <c r="AY392" s="14" t="s">
        <v>140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4" t="s">
        <v>149</v>
      </c>
      <c r="BK392" s="229">
        <f>ROUND(I392*H392,2)</f>
        <v>0</v>
      </c>
      <c r="BL392" s="14" t="s">
        <v>224</v>
      </c>
      <c r="BM392" s="228" t="s">
        <v>747</v>
      </c>
    </row>
    <row r="393" s="2" customFormat="1">
      <c r="A393" s="35"/>
      <c r="B393" s="36"/>
      <c r="C393" s="37"/>
      <c r="D393" s="230" t="s">
        <v>151</v>
      </c>
      <c r="E393" s="37"/>
      <c r="F393" s="231" t="s">
        <v>748</v>
      </c>
      <c r="G393" s="37"/>
      <c r="H393" s="37"/>
      <c r="I393" s="232"/>
      <c r="J393" s="37"/>
      <c r="K393" s="37"/>
      <c r="L393" s="41"/>
      <c r="M393" s="233"/>
      <c r="N393" s="234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151</v>
      </c>
      <c r="AU393" s="14" t="s">
        <v>149</v>
      </c>
    </row>
    <row r="394" s="12" customFormat="1" ht="22.8" customHeight="1">
      <c r="A394" s="12"/>
      <c r="B394" s="200"/>
      <c r="C394" s="201"/>
      <c r="D394" s="202" t="s">
        <v>77</v>
      </c>
      <c r="E394" s="214" t="s">
        <v>749</v>
      </c>
      <c r="F394" s="214" t="s">
        <v>750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P395+SUM(P396:P409)+P438</f>
        <v>0</v>
      </c>
      <c r="Q394" s="208"/>
      <c r="R394" s="209">
        <f>R395+SUM(R396:R409)+R438</f>
        <v>0</v>
      </c>
      <c r="S394" s="208"/>
      <c r="T394" s="210">
        <f>T395+SUM(T396:T409)+T438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149</v>
      </c>
      <c r="AT394" s="212" t="s">
        <v>77</v>
      </c>
      <c r="AU394" s="212" t="s">
        <v>86</v>
      </c>
      <c r="AY394" s="211" t="s">
        <v>140</v>
      </c>
      <c r="BK394" s="213">
        <f>BK395+SUM(BK396:BK409)+BK438</f>
        <v>0</v>
      </c>
    </row>
    <row r="395" s="2" customFormat="1" ht="14.4" customHeight="1">
      <c r="A395" s="35"/>
      <c r="B395" s="36"/>
      <c r="C395" s="216" t="s">
        <v>751</v>
      </c>
      <c r="D395" s="216" t="s">
        <v>144</v>
      </c>
      <c r="E395" s="217" t="s">
        <v>752</v>
      </c>
      <c r="F395" s="218" t="s">
        <v>753</v>
      </c>
      <c r="G395" s="219" t="s">
        <v>147</v>
      </c>
      <c r="H395" s="220">
        <v>10</v>
      </c>
      <c r="I395" s="221"/>
      <c r="J395" s="222">
        <f>ROUND(I395*H395,2)</f>
        <v>0</v>
      </c>
      <c r="K395" s="223"/>
      <c r="L395" s="41"/>
      <c r="M395" s="224" t="s">
        <v>1</v>
      </c>
      <c r="N395" s="225" t="s">
        <v>44</v>
      </c>
      <c r="O395" s="88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28" t="s">
        <v>224</v>
      </c>
      <c r="AT395" s="228" t="s">
        <v>144</v>
      </c>
      <c r="AU395" s="228" t="s">
        <v>149</v>
      </c>
      <c r="AY395" s="14" t="s">
        <v>140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4" t="s">
        <v>149</v>
      </c>
      <c r="BK395" s="229">
        <f>ROUND(I395*H395,2)</f>
        <v>0</v>
      </c>
      <c r="BL395" s="14" t="s">
        <v>224</v>
      </c>
      <c r="BM395" s="228" t="s">
        <v>754</v>
      </c>
    </row>
    <row r="396" s="2" customFormat="1">
      <c r="A396" s="35"/>
      <c r="B396" s="36"/>
      <c r="C396" s="37"/>
      <c r="D396" s="230" t="s">
        <v>151</v>
      </c>
      <c r="E396" s="37"/>
      <c r="F396" s="231" t="s">
        <v>755</v>
      </c>
      <c r="G396" s="37"/>
      <c r="H396" s="37"/>
      <c r="I396" s="232"/>
      <c r="J396" s="37"/>
      <c r="K396" s="37"/>
      <c r="L396" s="41"/>
      <c r="M396" s="233"/>
      <c r="N396" s="234"/>
      <c r="O396" s="88"/>
      <c r="P396" s="88"/>
      <c r="Q396" s="88"/>
      <c r="R396" s="88"/>
      <c r="S396" s="88"/>
      <c r="T396" s="89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151</v>
      </c>
      <c r="AU396" s="14" t="s">
        <v>149</v>
      </c>
    </row>
    <row r="397" s="2" customFormat="1" ht="14.4" customHeight="1">
      <c r="A397" s="35"/>
      <c r="B397" s="36"/>
      <c r="C397" s="216" t="s">
        <v>756</v>
      </c>
      <c r="D397" s="216" t="s">
        <v>144</v>
      </c>
      <c r="E397" s="217" t="s">
        <v>757</v>
      </c>
      <c r="F397" s="218" t="s">
        <v>758</v>
      </c>
      <c r="G397" s="219" t="s">
        <v>147</v>
      </c>
      <c r="H397" s="220">
        <v>10</v>
      </c>
      <c r="I397" s="221"/>
      <c r="J397" s="222">
        <f>ROUND(I397*H397,2)</f>
        <v>0</v>
      </c>
      <c r="K397" s="223"/>
      <c r="L397" s="41"/>
      <c r="M397" s="224" t="s">
        <v>1</v>
      </c>
      <c r="N397" s="225" t="s">
        <v>44</v>
      </c>
      <c r="O397" s="88"/>
      <c r="P397" s="226">
        <f>O397*H397</f>
        <v>0</v>
      </c>
      <c r="Q397" s="226">
        <v>0</v>
      </c>
      <c r="R397" s="226">
        <f>Q397*H397</f>
        <v>0</v>
      </c>
      <c r="S397" s="226">
        <v>0</v>
      </c>
      <c r="T397" s="22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28" t="s">
        <v>224</v>
      </c>
      <c r="AT397" s="228" t="s">
        <v>144</v>
      </c>
      <c r="AU397" s="228" t="s">
        <v>149</v>
      </c>
      <c r="AY397" s="14" t="s">
        <v>140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4" t="s">
        <v>149</v>
      </c>
      <c r="BK397" s="229">
        <f>ROUND(I397*H397,2)</f>
        <v>0</v>
      </c>
      <c r="BL397" s="14" t="s">
        <v>224</v>
      </c>
      <c r="BM397" s="228" t="s">
        <v>759</v>
      </c>
    </row>
    <row r="398" s="2" customFormat="1">
      <c r="A398" s="35"/>
      <c r="B398" s="36"/>
      <c r="C398" s="37"/>
      <c r="D398" s="230" t="s">
        <v>151</v>
      </c>
      <c r="E398" s="37"/>
      <c r="F398" s="231" t="s">
        <v>760</v>
      </c>
      <c r="G398" s="37"/>
      <c r="H398" s="37"/>
      <c r="I398" s="232"/>
      <c r="J398" s="37"/>
      <c r="K398" s="37"/>
      <c r="L398" s="41"/>
      <c r="M398" s="233"/>
      <c r="N398" s="234"/>
      <c r="O398" s="88"/>
      <c r="P398" s="88"/>
      <c r="Q398" s="88"/>
      <c r="R398" s="88"/>
      <c r="S398" s="88"/>
      <c r="T398" s="89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4" t="s">
        <v>151</v>
      </c>
      <c r="AU398" s="14" t="s">
        <v>149</v>
      </c>
    </row>
    <row r="399" s="2" customFormat="1" ht="14.4" customHeight="1">
      <c r="A399" s="35"/>
      <c r="B399" s="36"/>
      <c r="C399" s="216" t="s">
        <v>761</v>
      </c>
      <c r="D399" s="216" t="s">
        <v>144</v>
      </c>
      <c r="E399" s="217" t="s">
        <v>762</v>
      </c>
      <c r="F399" s="218" t="s">
        <v>763</v>
      </c>
      <c r="G399" s="219" t="s">
        <v>147</v>
      </c>
      <c r="H399" s="220">
        <v>10</v>
      </c>
      <c r="I399" s="221"/>
      <c r="J399" s="222">
        <f>ROUND(I399*H399,2)</f>
        <v>0</v>
      </c>
      <c r="K399" s="223"/>
      <c r="L399" s="41"/>
      <c r="M399" s="224" t="s">
        <v>1</v>
      </c>
      <c r="N399" s="225" t="s">
        <v>44</v>
      </c>
      <c r="O399" s="88"/>
      <c r="P399" s="226">
        <f>O399*H399</f>
        <v>0</v>
      </c>
      <c r="Q399" s="226">
        <v>0</v>
      </c>
      <c r="R399" s="226">
        <f>Q399*H399</f>
        <v>0</v>
      </c>
      <c r="S399" s="226">
        <v>0</v>
      </c>
      <c r="T399" s="22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28" t="s">
        <v>224</v>
      </c>
      <c r="AT399" s="228" t="s">
        <v>144</v>
      </c>
      <c r="AU399" s="228" t="s">
        <v>149</v>
      </c>
      <c r="AY399" s="14" t="s">
        <v>140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4" t="s">
        <v>149</v>
      </c>
      <c r="BK399" s="229">
        <f>ROUND(I399*H399,2)</f>
        <v>0</v>
      </c>
      <c r="BL399" s="14" t="s">
        <v>224</v>
      </c>
      <c r="BM399" s="228" t="s">
        <v>764</v>
      </c>
    </row>
    <row r="400" s="2" customFormat="1">
      <c r="A400" s="35"/>
      <c r="B400" s="36"/>
      <c r="C400" s="37"/>
      <c r="D400" s="230" t="s">
        <v>151</v>
      </c>
      <c r="E400" s="37"/>
      <c r="F400" s="231" t="s">
        <v>765</v>
      </c>
      <c r="G400" s="37"/>
      <c r="H400" s="37"/>
      <c r="I400" s="232"/>
      <c r="J400" s="37"/>
      <c r="K400" s="37"/>
      <c r="L400" s="41"/>
      <c r="M400" s="233"/>
      <c r="N400" s="234"/>
      <c r="O400" s="88"/>
      <c r="P400" s="88"/>
      <c r="Q400" s="88"/>
      <c r="R400" s="88"/>
      <c r="S400" s="88"/>
      <c r="T400" s="89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4" t="s">
        <v>151</v>
      </c>
      <c r="AU400" s="14" t="s">
        <v>149</v>
      </c>
    </row>
    <row r="401" s="2" customFormat="1" ht="14.4" customHeight="1">
      <c r="A401" s="35"/>
      <c r="B401" s="36"/>
      <c r="C401" s="216" t="s">
        <v>766</v>
      </c>
      <c r="D401" s="216" t="s">
        <v>144</v>
      </c>
      <c r="E401" s="217" t="s">
        <v>767</v>
      </c>
      <c r="F401" s="218" t="s">
        <v>768</v>
      </c>
      <c r="G401" s="219" t="s">
        <v>251</v>
      </c>
      <c r="H401" s="220">
        <v>53</v>
      </c>
      <c r="I401" s="221"/>
      <c r="J401" s="222">
        <f>ROUND(I401*H401,2)</f>
        <v>0</v>
      </c>
      <c r="K401" s="223"/>
      <c r="L401" s="41"/>
      <c r="M401" s="224" t="s">
        <v>1</v>
      </c>
      <c r="N401" s="225" t="s">
        <v>44</v>
      </c>
      <c r="O401" s="88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28" t="s">
        <v>224</v>
      </c>
      <c r="AT401" s="228" t="s">
        <v>144</v>
      </c>
      <c r="AU401" s="228" t="s">
        <v>149</v>
      </c>
      <c r="AY401" s="14" t="s">
        <v>140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4" t="s">
        <v>149</v>
      </c>
      <c r="BK401" s="229">
        <f>ROUND(I401*H401,2)</f>
        <v>0</v>
      </c>
      <c r="BL401" s="14" t="s">
        <v>224</v>
      </c>
      <c r="BM401" s="228" t="s">
        <v>769</v>
      </c>
    </row>
    <row r="402" s="2" customFormat="1">
      <c r="A402" s="35"/>
      <c r="B402" s="36"/>
      <c r="C402" s="37"/>
      <c r="D402" s="230" t="s">
        <v>151</v>
      </c>
      <c r="E402" s="37"/>
      <c r="F402" s="231" t="s">
        <v>768</v>
      </c>
      <c r="G402" s="37"/>
      <c r="H402" s="37"/>
      <c r="I402" s="232"/>
      <c r="J402" s="37"/>
      <c r="K402" s="37"/>
      <c r="L402" s="41"/>
      <c r="M402" s="233"/>
      <c r="N402" s="234"/>
      <c r="O402" s="88"/>
      <c r="P402" s="88"/>
      <c r="Q402" s="88"/>
      <c r="R402" s="88"/>
      <c r="S402" s="88"/>
      <c r="T402" s="89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4" t="s">
        <v>151</v>
      </c>
      <c r="AU402" s="14" t="s">
        <v>149</v>
      </c>
    </row>
    <row r="403" s="2" customFormat="1" ht="14.4" customHeight="1">
      <c r="A403" s="35"/>
      <c r="B403" s="36"/>
      <c r="C403" s="216" t="s">
        <v>770</v>
      </c>
      <c r="D403" s="216" t="s">
        <v>144</v>
      </c>
      <c r="E403" s="217" t="s">
        <v>771</v>
      </c>
      <c r="F403" s="218" t="s">
        <v>772</v>
      </c>
      <c r="G403" s="219" t="s">
        <v>251</v>
      </c>
      <c r="H403" s="220">
        <v>16</v>
      </c>
      <c r="I403" s="221"/>
      <c r="J403" s="222">
        <f>ROUND(I403*H403,2)</f>
        <v>0</v>
      </c>
      <c r="K403" s="223"/>
      <c r="L403" s="41"/>
      <c r="M403" s="224" t="s">
        <v>1</v>
      </c>
      <c r="N403" s="225" t="s">
        <v>44</v>
      </c>
      <c r="O403" s="88"/>
      <c r="P403" s="226">
        <f>O403*H403</f>
        <v>0</v>
      </c>
      <c r="Q403" s="226">
        <v>0</v>
      </c>
      <c r="R403" s="226">
        <f>Q403*H403</f>
        <v>0</v>
      </c>
      <c r="S403" s="226">
        <v>0</v>
      </c>
      <c r="T403" s="22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28" t="s">
        <v>224</v>
      </c>
      <c r="AT403" s="228" t="s">
        <v>144</v>
      </c>
      <c r="AU403" s="228" t="s">
        <v>149</v>
      </c>
      <c r="AY403" s="14" t="s">
        <v>140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4" t="s">
        <v>149</v>
      </c>
      <c r="BK403" s="229">
        <f>ROUND(I403*H403,2)</f>
        <v>0</v>
      </c>
      <c r="BL403" s="14" t="s">
        <v>224</v>
      </c>
      <c r="BM403" s="228" t="s">
        <v>773</v>
      </c>
    </row>
    <row r="404" s="2" customFormat="1">
      <c r="A404" s="35"/>
      <c r="B404" s="36"/>
      <c r="C404" s="37"/>
      <c r="D404" s="230" t="s">
        <v>151</v>
      </c>
      <c r="E404" s="37"/>
      <c r="F404" s="231" t="s">
        <v>774</v>
      </c>
      <c r="G404" s="37"/>
      <c r="H404" s="37"/>
      <c r="I404" s="232"/>
      <c r="J404" s="37"/>
      <c r="K404" s="37"/>
      <c r="L404" s="41"/>
      <c r="M404" s="233"/>
      <c r="N404" s="234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151</v>
      </c>
      <c r="AU404" s="14" t="s">
        <v>149</v>
      </c>
    </row>
    <row r="405" s="2" customFormat="1" ht="14.4" customHeight="1">
      <c r="A405" s="35"/>
      <c r="B405" s="36"/>
      <c r="C405" s="216" t="s">
        <v>775</v>
      </c>
      <c r="D405" s="216" t="s">
        <v>144</v>
      </c>
      <c r="E405" s="217" t="s">
        <v>776</v>
      </c>
      <c r="F405" s="218" t="s">
        <v>777</v>
      </c>
      <c r="G405" s="219" t="s">
        <v>251</v>
      </c>
      <c r="H405" s="220">
        <v>53</v>
      </c>
      <c r="I405" s="221"/>
      <c r="J405" s="222">
        <f>ROUND(I405*H405,2)</f>
        <v>0</v>
      </c>
      <c r="K405" s="223"/>
      <c r="L405" s="41"/>
      <c r="M405" s="224" t="s">
        <v>1</v>
      </c>
      <c r="N405" s="225" t="s">
        <v>44</v>
      </c>
      <c r="O405" s="88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28" t="s">
        <v>224</v>
      </c>
      <c r="AT405" s="228" t="s">
        <v>144</v>
      </c>
      <c r="AU405" s="228" t="s">
        <v>149</v>
      </c>
      <c r="AY405" s="14" t="s">
        <v>140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4" t="s">
        <v>149</v>
      </c>
      <c r="BK405" s="229">
        <f>ROUND(I405*H405,2)</f>
        <v>0</v>
      </c>
      <c r="BL405" s="14" t="s">
        <v>224</v>
      </c>
      <c r="BM405" s="228" t="s">
        <v>778</v>
      </c>
    </row>
    <row r="406" s="2" customFormat="1">
      <c r="A406" s="35"/>
      <c r="B406" s="36"/>
      <c r="C406" s="37"/>
      <c r="D406" s="230" t="s">
        <v>151</v>
      </c>
      <c r="E406" s="37"/>
      <c r="F406" s="231" t="s">
        <v>779</v>
      </c>
      <c r="G406" s="37"/>
      <c r="H406" s="37"/>
      <c r="I406" s="232"/>
      <c r="J406" s="37"/>
      <c r="K406" s="37"/>
      <c r="L406" s="41"/>
      <c r="M406" s="233"/>
      <c r="N406" s="234"/>
      <c r="O406" s="88"/>
      <c r="P406" s="88"/>
      <c r="Q406" s="88"/>
      <c r="R406" s="88"/>
      <c r="S406" s="88"/>
      <c r="T406" s="89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151</v>
      </c>
      <c r="AU406" s="14" t="s">
        <v>149</v>
      </c>
    </row>
    <row r="407" s="2" customFormat="1" ht="14.4" customHeight="1">
      <c r="A407" s="35"/>
      <c r="B407" s="36"/>
      <c r="C407" s="216" t="s">
        <v>780</v>
      </c>
      <c r="D407" s="216" t="s">
        <v>144</v>
      </c>
      <c r="E407" s="217" t="s">
        <v>781</v>
      </c>
      <c r="F407" s="218" t="s">
        <v>782</v>
      </c>
      <c r="G407" s="219" t="s">
        <v>251</v>
      </c>
      <c r="H407" s="220">
        <v>16</v>
      </c>
      <c r="I407" s="221"/>
      <c r="J407" s="222">
        <f>ROUND(I407*H407,2)</f>
        <v>0</v>
      </c>
      <c r="K407" s="223"/>
      <c r="L407" s="41"/>
      <c r="M407" s="224" t="s">
        <v>1</v>
      </c>
      <c r="N407" s="225" t="s">
        <v>44</v>
      </c>
      <c r="O407" s="88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28" t="s">
        <v>224</v>
      </c>
      <c r="AT407" s="228" t="s">
        <v>144</v>
      </c>
      <c r="AU407" s="228" t="s">
        <v>149</v>
      </c>
      <c r="AY407" s="14" t="s">
        <v>140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4" t="s">
        <v>149</v>
      </c>
      <c r="BK407" s="229">
        <f>ROUND(I407*H407,2)</f>
        <v>0</v>
      </c>
      <c r="BL407" s="14" t="s">
        <v>224</v>
      </c>
      <c r="BM407" s="228" t="s">
        <v>783</v>
      </c>
    </row>
    <row r="408" s="2" customFormat="1">
      <c r="A408" s="35"/>
      <c r="B408" s="36"/>
      <c r="C408" s="37"/>
      <c r="D408" s="230" t="s">
        <v>151</v>
      </c>
      <c r="E408" s="37"/>
      <c r="F408" s="231" t="s">
        <v>784</v>
      </c>
      <c r="G408" s="37"/>
      <c r="H408" s="37"/>
      <c r="I408" s="232"/>
      <c r="J408" s="37"/>
      <c r="K408" s="37"/>
      <c r="L408" s="41"/>
      <c r="M408" s="233"/>
      <c r="N408" s="234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151</v>
      </c>
      <c r="AU408" s="14" t="s">
        <v>149</v>
      </c>
    </row>
    <row r="409" s="12" customFormat="1" ht="20.88" customHeight="1">
      <c r="A409" s="12"/>
      <c r="B409" s="200"/>
      <c r="C409" s="201"/>
      <c r="D409" s="202" t="s">
        <v>77</v>
      </c>
      <c r="E409" s="214" t="s">
        <v>785</v>
      </c>
      <c r="F409" s="214" t="s">
        <v>786</v>
      </c>
      <c r="G409" s="201"/>
      <c r="H409" s="201"/>
      <c r="I409" s="204"/>
      <c r="J409" s="215">
        <f>BK409</f>
        <v>0</v>
      </c>
      <c r="K409" s="201"/>
      <c r="L409" s="206"/>
      <c r="M409" s="207"/>
      <c r="N409" s="208"/>
      <c r="O409" s="208"/>
      <c r="P409" s="209">
        <f>SUM(P410:P437)</f>
        <v>0</v>
      </c>
      <c r="Q409" s="208"/>
      <c r="R409" s="209">
        <f>SUM(R410:R437)</f>
        <v>0</v>
      </c>
      <c r="S409" s="208"/>
      <c r="T409" s="210">
        <f>SUM(T410:T437)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1" t="s">
        <v>148</v>
      </c>
      <c r="AT409" s="212" t="s">
        <v>77</v>
      </c>
      <c r="AU409" s="212" t="s">
        <v>149</v>
      </c>
      <c r="AY409" s="211" t="s">
        <v>140</v>
      </c>
      <c r="BK409" s="213">
        <f>SUM(BK410:BK437)</f>
        <v>0</v>
      </c>
    </row>
    <row r="410" s="2" customFormat="1" ht="14.4" customHeight="1">
      <c r="A410" s="35"/>
      <c r="B410" s="36"/>
      <c r="C410" s="216" t="s">
        <v>787</v>
      </c>
      <c r="D410" s="216" t="s">
        <v>144</v>
      </c>
      <c r="E410" s="217" t="s">
        <v>788</v>
      </c>
      <c r="F410" s="218" t="s">
        <v>583</v>
      </c>
      <c r="G410" s="219" t="s">
        <v>593</v>
      </c>
      <c r="H410" s="220">
        <v>8</v>
      </c>
      <c r="I410" s="221"/>
      <c r="J410" s="222">
        <f>ROUND(I410*H410,2)</f>
        <v>0</v>
      </c>
      <c r="K410" s="223"/>
      <c r="L410" s="41"/>
      <c r="M410" s="224" t="s">
        <v>1</v>
      </c>
      <c r="N410" s="225" t="s">
        <v>44</v>
      </c>
      <c r="O410" s="88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28" t="s">
        <v>594</v>
      </c>
      <c r="AT410" s="228" t="s">
        <v>144</v>
      </c>
      <c r="AU410" s="228" t="s">
        <v>141</v>
      </c>
      <c r="AY410" s="14" t="s">
        <v>140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4" t="s">
        <v>149</v>
      </c>
      <c r="BK410" s="229">
        <f>ROUND(I410*H410,2)</f>
        <v>0</v>
      </c>
      <c r="BL410" s="14" t="s">
        <v>594</v>
      </c>
      <c r="BM410" s="228" t="s">
        <v>789</v>
      </c>
    </row>
    <row r="411" s="2" customFormat="1">
      <c r="A411" s="35"/>
      <c r="B411" s="36"/>
      <c r="C411" s="37"/>
      <c r="D411" s="230" t="s">
        <v>151</v>
      </c>
      <c r="E411" s="37"/>
      <c r="F411" s="231" t="s">
        <v>583</v>
      </c>
      <c r="G411" s="37"/>
      <c r="H411" s="37"/>
      <c r="I411" s="232"/>
      <c r="J411" s="37"/>
      <c r="K411" s="37"/>
      <c r="L411" s="41"/>
      <c r="M411" s="233"/>
      <c r="N411" s="234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151</v>
      </c>
      <c r="AU411" s="14" t="s">
        <v>141</v>
      </c>
    </row>
    <row r="412" s="2" customFormat="1" ht="14.4" customHeight="1">
      <c r="A412" s="35"/>
      <c r="B412" s="36"/>
      <c r="C412" s="216" t="s">
        <v>790</v>
      </c>
      <c r="D412" s="216" t="s">
        <v>144</v>
      </c>
      <c r="E412" s="217" t="s">
        <v>791</v>
      </c>
      <c r="F412" s="218" t="s">
        <v>792</v>
      </c>
      <c r="G412" s="219" t="s">
        <v>593</v>
      </c>
      <c r="H412" s="220">
        <v>4</v>
      </c>
      <c r="I412" s="221"/>
      <c r="J412" s="222">
        <f>ROUND(I412*H412,2)</f>
        <v>0</v>
      </c>
      <c r="K412" s="223"/>
      <c r="L412" s="41"/>
      <c r="M412" s="224" t="s">
        <v>1</v>
      </c>
      <c r="N412" s="225" t="s">
        <v>44</v>
      </c>
      <c r="O412" s="88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28" t="s">
        <v>594</v>
      </c>
      <c r="AT412" s="228" t="s">
        <v>144</v>
      </c>
      <c r="AU412" s="228" t="s">
        <v>141</v>
      </c>
      <c r="AY412" s="14" t="s">
        <v>140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4" t="s">
        <v>149</v>
      </c>
      <c r="BK412" s="229">
        <f>ROUND(I412*H412,2)</f>
        <v>0</v>
      </c>
      <c r="BL412" s="14" t="s">
        <v>594</v>
      </c>
      <c r="BM412" s="228" t="s">
        <v>793</v>
      </c>
    </row>
    <row r="413" s="2" customFormat="1">
      <c r="A413" s="35"/>
      <c r="B413" s="36"/>
      <c r="C413" s="37"/>
      <c r="D413" s="230" t="s">
        <v>151</v>
      </c>
      <c r="E413" s="37"/>
      <c r="F413" s="231" t="s">
        <v>792</v>
      </c>
      <c r="G413" s="37"/>
      <c r="H413" s="37"/>
      <c r="I413" s="232"/>
      <c r="J413" s="37"/>
      <c r="K413" s="37"/>
      <c r="L413" s="41"/>
      <c r="M413" s="233"/>
      <c r="N413" s="234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151</v>
      </c>
      <c r="AU413" s="14" t="s">
        <v>141</v>
      </c>
    </row>
    <row r="414" s="2" customFormat="1" ht="14.4" customHeight="1">
      <c r="A414" s="35"/>
      <c r="B414" s="36"/>
      <c r="C414" s="216" t="s">
        <v>794</v>
      </c>
      <c r="D414" s="216" t="s">
        <v>144</v>
      </c>
      <c r="E414" s="217" t="s">
        <v>795</v>
      </c>
      <c r="F414" s="218" t="s">
        <v>796</v>
      </c>
      <c r="G414" s="219" t="s">
        <v>593</v>
      </c>
      <c r="H414" s="220">
        <v>8</v>
      </c>
      <c r="I414" s="221"/>
      <c r="J414" s="222">
        <f>ROUND(I414*H414,2)</f>
        <v>0</v>
      </c>
      <c r="K414" s="223"/>
      <c r="L414" s="41"/>
      <c r="M414" s="224" t="s">
        <v>1</v>
      </c>
      <c r="N414" s="225" t="s">
        <v>44</v>
      </c>
      <c r="O414" s="88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28" t="s">
        <v>594</v>
      </c>
      <c r="AT414" s="228" t="s">
        <v>144</v>
      </c>
      <c r="AU414" s="228" t="s">
        <v>141</v>
      </c>
      <c r="AY414" s="14" t="s">
        <v>140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4" t="s">
        <v>149</v>
      </c>
      <c r="BK414" s="229">
        <f>ROUND(I414*H414,2)</f>
        <v>0</v>
      </c>
      <c r="BL414" s="14" t="s">
        <v>594</v>
      </c>
      <c r="BM414" s="228" t="s">
        <v>797</v>
      </c>
    </row>
    <row r="415" s="2" customFormat="1">
      <c r="A415" s="35"/>
      <c r="B415" s="36"/>
      <c r="C415" s="37"/>
      <c r="D415" s="230" t="s">
        <v>151</v>
      </c>
      <c r="E415" s="37"/>
      <c r="F415" s="231" t="s">
        <v>796</v>
      </c>
      <c r="G415" s="37"/>
      <c r="H415" s="37"/>
      <c r="I415" s="232"/>
      <c r="J415" s="37"/>
      <c r="K415" s="37"/>
      <c r="L415" s="41"/>
      <c r="M415" s="233"/>
      <c r="N415" s="234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151</v>
      </c>
      <c r="AU415" s="14" t="s">
        <v>141</v>
      </c>
    </row>
    <row r="416" s="2" customFormat="1" ht="14.4" customHeight="1">
      <c r="A416" s="35"/>
      <c r="B416" s="36"/>
      <c r="C416" s="216" t="s">
        <v>798</v>
      </c>
      <c r="D416" s="216" t="s">
        <v>144</v>
      </c>
      <c r="E416" s="217" t="s">
        <v>799</v>
      </c>
      <c r="F416" s="218" t="s">
        <v>800</v>
      </c>
      <c r="G416" s="219" t="s">
        <v>593</v>
      </c>
      <c r="H416" s="220">
        <v>4</v>
      </c>
      <c r="I416" s="221"/>
      <c r="J416" s="222">
        <f>ROUND(I416*H416,2)</f>
        <v>0</v>
      </c>
      <c r="K416" s="223"/>
      <c r="L416" s="41"/>
      <c r="M416" s="224" t="s">
        <v>1</v>
      </c>
      <c r="N416" s="225" t="s">
        <v>44</v>
      </c>
      <c r="O416" s="88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28" t="s">
        <v>594</v>
      </c>
      <c r="AT416" s="228" t="s">
        <v>144</v>
      </c>
      <c r="AU416" s="228" t="s">
        <v>141</v>
      </c>
      <c r="AY416" s="14" t="s">
        <v>140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4" t="s">
        <v>149</v>
      </c>
      <c r="BK416" s="229">
        <f>ROUND(I416*H416,2)</f>
        <v>0</v>
      </c>
      <c r="BL416" s="14" t="s">
        <v>594</v>
      </c>
      <c r="BM416" s="228" t="s">
        <v>801</v>
      </c>
    </row>
    <row r="417" s="2" customFormat="1">
      <c r="A417" s="35"/>
      <c r="B417" s="36"/>
      <c r="C417" s="37"/>
      <c r="D417" s="230" t="s">
        <v>151</v>
      </c>
      <c r="E417" s="37"/>
      <c r="F417" s="231" t="s">
        <v>800</v>
      </c>
      <c r="G417" s="37"/>
      <c r="H417" s="37"/>
      <c r="I417" s="232"/>
      <c r="J417" s="37"/>
      <c r="K417" s="37"/>
      <c r="L417" s="41"/>
      <c r="M417" s="233"/>
      <c r="N417" s="234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151</v>
      </c>
      <c r="AU417" s="14" t="s">
        <v>141</v>
      </c>
    </row>
    <row r="418" s="2" customFormat="1" ht="14.4" customHeight="1">
      <c r="A418" s="35"/>
      <c r="B418" s="36"/>
      <c r="C418" s="216" t="s">
        <v>802</v>
      </c>
      <c r="D418" s="216" t="s">
        <v>144</v>
      </c>
      <c r="E418" s="217" t="s">
        <v>803</v>
      </c>
      <c r="F418" s="218" t="s">
        <v>804</v>
      </c>
      <c r="G418" s="219" t="s">
        <v>593</v>
      </c>
      <c r="H418" s="220">
        <v>10</v>
      </c>
      <c r="I418" s="221"/>
      <c r="J418" s="222">
        <f>ROUND(I418*H418,2)</f>
        <v>0</v>
      </c>
      <c r="K418" s="223"/>
      <c r="L418" s="41"/>
      <c r="M418" s="224" t="s">
        <v>1</v>
      </c>
      <c r="N418" s="225" t="s">
        <v>44</v>
      </c>
      <c r="O418" s="88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28" t="s">
        <v>594</v>
      </c>
      <c r="AT418" s="228" t="s">
        <v>144</v>
      </c>
      <c r="AU418" s="228" t="s">
        <v>141</v>
      </c>
      <c r="AY418" s="14" t="s">
        <v>140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4" t="s">
        <v>149</v>
      </c>
      <c r="BK418" s="229">
        <f>ROUND(I418*H418,2)</f>
        <v>0</v>
      </c>
      <c r="BL418" s="14" t="s">
        <v>594</v>
      </c>
      <c r="BM418" s="228" t="s">
        <v>805</v>
      </c>
    </row>
    <row r="419" s="2" customFormat="1">
      <c r="A419" s="35"/>
      <c r="B419" s="36"/>
      <c r="C419" s="37"/>
      <c r="D419" s="230" t="s">
        <v>151</v>
      </c>
      <c r="E419" s="37"/>
      <c r="F419" s="231" t="s">
        <v>804</v>
      </c>
      <c r="G419" s="37"/>
      <c r="H419" s="37"/>
      <c r="I419" s="232"/>
      <c r="J419" s="37"/>
      <c r="K419" s="37"/>
      <c r="L419" s="41"/>
      <c r="M419" s="233"/>
      <c r="N419" s="234"/>
      <c r="O419" s="88"/>
      <c r="P419" s="88"/>
      <c r="Q419" s="88"/>
      <c r="R419" s="88"/>
      <c r="S419" s="88"/>
      <c r="T419" s="89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151</v>
      </c>
      <c r="AU419" s="14" t="s">
        <v>141</v>
      </c>
    </row>
    <row r="420" s="2" customFormat="1" ht="14.4" customHeight="1">
      <c r="A420" s="35"/>
      <c r="B420" s="36"/>
      <c r="C420" s="216" t="s">
        <v>806</v>
      </c>
      <c r="D420" s="216" t="s">
        <v>144</v>
      </c>
      <c r="E420" s="217" t="s">
        <v>807</v>
      </c>
      <c r="F420" s="218" t="s">
        <v>808</v>
      </c>
      <c r="G420" s="219" t="s">
        <v>593</v>
      </c>
      <c r="H420" s="220">
        <v>12</v>
      </c>
      <c r="I420" s="221"/>
      <c r="J420" s="222">
        <f>ROUND(I420*H420,2)</f>
        <v>0</v>
      </c>
      <c r="K420" s="223"/>
      <c r="L420" s="41"/>
      <c r="M420" s="224" t="s">
        <v>1</v>
      </c>
      <c r="N420" s="225" t="s">
        <v>44</v>
      </c>
      <c r="O420" s="88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28" t="s">
        <v>594</v>
      </c>
      <c r="AT420" s="228" t="s">
        <v>144</v>
      </c>
      <c r="AU420" s="228" t="s">
        <v>141</v>
      </c>
      <c r="AY420" s="14" t="s">
        <v>140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4" t="s">
        <v>149</v>
      </c>
      <c r="BK420" s="229">
        <f>ROUND(I420*H420,2)</f>
        <v>0</v>
      </c>
      <c r="BL420" s="14" t="s">
        <v>594</v>
      </c>
      <c r="BM420" s="228" t="s">
        <v>809</v>
      </c>
    </row>
    <row r="421" s="2" customFormat="1">
      <c r="A421" s="35"/>
      <c r="B421" s="36"/>
      <c r="C421" s="37"/>
      <c r="D421" s="230" t="s">
        <v>151</v>
      </c>
      <c r="E421" s="37"/>
      <c r="F421" s="231" t="s">
        <v>808</v>
      </c>
      <c r="G421" s="37"/>
      <c r="H421" s="37"/>
      <c r="I421" s="232"/>
      <c r="J421" s="37"/>
      <c r="K421" s="37"/>
      <c r="L421" s="41"/>
      <c r="M421" s="233"/>
      <c r="N421" s="234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151</v>
      </c>
      <c r="AU421" s="14" t="s">
        <v>141</v>
      </c>
    </row>
    <row r="422" s="2" customFormat="1" ht="14.4" customHeight="1">
      <c r="A422" s="35"/>
      <c r="B422" s="36"/>
      <c r="C422" s="216" t="s">
        <v>810</v>
      </c>
      <c r="D422" s="216" t="s">
        <v>144</v>
      </c>
      <c r="E422" s="217" t="s">
        <v>811</v>
      </c>
      <c r="F422" s="218" t="s">
        <v>812</v>
      </c>
      <c r="G422" s="219" t="s">
        <v>593</v>
      </c>
      <c r="H422" s="220">
        <v>10</v>
      </c>
      <c r="I422" s="221"/>
      <c r="J422" s="222">
        <f>ROUND(I422*H422,2)</f>
        <v>0</v>
      </c>
      <c r="K422" s="223"/>
      <c r="L422" s="41"/>
      <c r="M422" s="224" t="s">
        <v>1</v>
      </c>
      <c r="N422" s="225" t="s">
        <v>44</v>
      </c>
      <c r="O422" s="88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28" t="s">
        <v>594</v>
      </c>
      <c r="AT422" s="228" t="s">
        <v>144</v>
      </c>
      <c r="AU422" s="228" t="s">
        <v>141</v>
      </c>
      <c r="AY422" s="14" t="s">
        <v>140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4" t="s">
        <v>149</v>
      </c>
      <c r="BK422" s="229">
        <f>ROUND(I422*H422,2)</f>
        <v>0</v>
      </c>
      <c r="BL422" s="14" t="s">
        <v>594</v>
      </c>
      <c r="BM422" s="228" t="s">
        <v>813</v>
      </c>
    </row>
    <row r="423" s="2" customFormat="1">
      <c r="A423" s="35"/>
      <c r="B423" s="36"/>
      <c r="C423" s="37"/>
      <c r="D423" s="230" t="s">
        <v>151</v>
      </c>
      <c r="E423" s="37"/>
      <c r="F423" s="231" t="s">
        <v>812</v>
      </c>
      <c r="G423" s="37"/>
      <c r="H423" s="37"/>
      <c r="I423" s="232"/>
      <c r="J423" s="37"/>
      <c r="K423" s="37"/>
      <c r="L423" s="41"/>
      <c r="M423" s="233"/>
      <c r="N423" s="234"/>
      <c r="O423" s="88"/>
      <c r="P423" s="88"/>
      <c r="Q423" s="88"/>
      <c r="R423" s="88"/>
      <c r="S423" s="88"/>
      <c r="T423" s="89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4" t="s">
        <v>151</v>
      </c>
      <c r="AU423" s="14" t="s">
        <v>141</v>
      </c>
    </row>
    <row r="424" s="2" customFormat="1" ht="14.4" customHeight="1">
      <c r="A424" s="35"/>
      <c r="B424" s="36"/>
      <c r="C424" s="216" t="s">
        <v>814</v>
      </c>
      <c r="D424" s="216" t="s">
        <v>144</v>
      </c>
      <c r="E424" s="217" t="s">
        <v>815</v>
      </c>
      <c r="F424" s="218" t="s">
        <v>816</v>
      </c>
      <c r="G424" s="219" t="s">
        <v>436</v>
      </c>
      <c r="H424" s="220">
        <v>1</v>
      </c>
      <c r="I424" s="221"/>
      <c r="J424" s="222">
        <f>ROUND(I424*H424,2)</f>
        <v>0</v>
      </c>
      <c r="K424" s="223"/>
      <c r="L424" s="41"/>
      <c r="M424" s="224" t="s">
        <v>1</v>
      </c>
      <c r="N424" s="225" t="s">
        <v>44</v>
      </c>
      <c r="O424" s="88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28" t="s">
        <v>594</v>
      </c>
      <c r="AT424" s="228" t="s">
        <v>144</v>
      </c>
      <c r="AU424" s="228" t="s">
        <v>141</v>
      </c>
      <c r="AY424" s="14" t="s">
        <v>140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4" t="s">
        <v>149</v>
      </c>
      <c r="BK424" s="229">
        <f>ROUND(I424*H424,2)</f>
        <v>0</v>
      </c>
      <c r="BL424" s="14" t="s">
        <v>594</v>
      </c>
      <c r="BM424" s="228" t="s">
        <v>817</v>
      </c>
    </row>
    <row r="425" s="2" customFormat="1">
      <c r="A425" s="35"/>
      <c r="B425" s="36"/>
      <c r="C425" s="37"/>
      <c r="D425" s="230" t="s">
        <v>151</v>
      </c>
      <c r="E425" s="37"/>
      <c r="F425" s="231" t="s">
        <v>816</v>
      </c>
      <c r="G425" s="37"/>
      <c r="H425" s="37"/>
      <c r="I425" s="232"/>
      <c r="J425" s="37"/>
      <c r="K425" s="37"/>
      <c r="L425" s="41"/>
      <c r="M425" s="233"/>
      <c r="N425" s="234"/>
      <c r="O425" s="88"/>
      <c r="P425" s="88"/>
      <c r="Q425" s="88"/>
      <c r="R425" s="88"/>
      <c r="S425" s="88"/>
      <c r="T425" s="89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151</v>
      </c>
      <c r="AU425" s="14" t="s">
        <v>141</v>
      </c>
    </row>
    <row r="426" s="2" customFormat="1" ht="14.4" customHeight="1">
      <c r="A426" s="35"/>
      <c r="B426" s="36"/>
      <c r="C426" s="216" t="s">
        <v>818</v>
      </c>
      <c r="D426" s="216" t="s">
        <v>144</v>
      </c>
      <c r="E426" s="217" t="s">
        <v>819</v>
      </c>
      <c r="F426" s="218" t="s">
        <v>820</v>
      </c>
      <c r="G426" s="219" t="s">
        <v>179</v>
      </c>
      <c r="H426" s="220">
        <v>50</v>
      </c>
      <c r="I426" s="221"/>
      <c r="J426" s="222">
        <f>ROUND(I426*H426,2)</f>
        <v>0</v>
      </c>
      <c r="K426" s="223"/>
      <c r="L426" s="41"/>
      <c r="M426" s="224" t="s">
        <v>1</v>
      </c>
      <c r="N426" s="225" t="s">
        <v>44</v>
      </c>
      <c r="O426" s="88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28" t="s">
        <v>594</v>
      </c>
      <c r="AT426" s="228" t="s">
        <v>144</v>
      </c>
      <c r="AU426" s="228" t="s">
        <v>141</v>
      </c>
      <c r="AY426" s="14" t="s">
        <v>140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4" t="s">
        <v>149</v>
      </c>
      <c r="BK426" s="229">
        <f>ROUND(I426*H426,2)</f>
        <v>0</v>
      </c>
      <c r="BL426" s="14" t="s">
        <v>594</v>
      </c>
      <c r="BM426" s="228" t="s">
        <v>821</v>
      </c>
    </row>
    <row r="427" s="2" customFormat="1">
      <c r="A427" s="35"/>
      <c r="B427" s="36"/>
      <c r="C427" s="37"/>
      <c r="D427" s="230" t="s">
        <v>151</v>
      </c>
      <c r="E427" s="37"/>
      <c r="F427" s="231" t="s">
        <v>822</v>
      </c>
      <c r="G427" s="37"/>
      <c r="H427" s="37"/>
      <c r="I427" s="232"/>
      <c r="J427" s="37"/>
      <c r="K427" s="37"/>
      <c r="L427" s="41"/>
      <c r="M427" s="233"/>
      <c r="N427" s="234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151</v>
      </c>
      <c r="AU427" s="14" t="s">
        <v>141</v>
      </c>
    </row>
    <row r="428" s="2" customFormat="1" ht="14.4" customHeight="1">
      <c r="A428" s="35"/>
      <c r="B428" s="36"/>
      <c r="C428" s="216" t="s">
        <v>823</v>
      </c>
      <c r="D428" s="216" t="s">
        <v>144</v>
      </c>
      <c r="E428" s="217" t="s">
        <v>824</v>
      </c>
      <c r="F428" s="218" t="s">
        <v>825</v>
      </c>
      <c r="G428" s="219" t="s">
        <v>593</v>
      </c>
      <c r="H428" s="220">
        <v>8</v>
      </c>
      <c r="I428" s="221"/>
      <c r="J428" s="222">
        <f>ROUND(I428*H428,2)</f>
        <v>0</v>
      </c>
      <c r="K428" s="223"/>
      <c r="L428" s="41"/>
      <c r="M428" s="224" t="s">
        <v>1</v>
      </c>
      <c r="N428" s="225" t="s">
        <v>44</v>
      </c>
      <c r="O428" s="88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28" t="s">
        <v>594</v>
      </c>
      <c r="AT428" s="228" t="s">
        <v>144</v>
      </c>
      <c r="AU428" s="228" t="s">
        <v>141</v>
      </c>
      <c r="AY428" s="14" t="s">
        <v>140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4" t="s">
        <v>149</v>
      </c>
      <c r="BK428" s="229">
        <f>ROUND(I428*H428,2)</f>
        <v>0</v>
      </c>
      <c r="BL428" s="14" t="s">
        <v>594</v>
      </c>
      <c r="BM428" s="228" t="s">
        <v>826</v>
      </c>
    </row>
    <row r="429" s="2" customFormat="1">
      <c r="A429" s="35"/>
      <c r="B429" s="36"/>
      <c r="C429" s="37"/>
      <c r="D429" s="230" t="s">
        <v>151</v>
      </c>
      <c r="E429" s="37"/>
      <c r="F429" s="231" t="s">
        <v>825</v>
      </c>
      <c r="G429" s="37"/>
      <c r="H429" s="37"/>
      <c r="I429" s="232"/>
      <c r="J429" s="37"/>
      <c r="K429" s="37"/>
      <c r="L429" s="41"/>
      <c r="M429" s="233"/>
      <c r="N429" s="234"/>
      <c r="O429" s="88"/>
      <c r="P429" s="88"/>
      <c r="Q429" s="88"/>
      <c r="R429" s="88"/>
      <c r="S429" s="88"/>
      <c r="T429" s="89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151</v>
      </c>
      <c r="AU429" s="14" t="s">
        <v>141</v>
      </c>
    </row>
    <row r="430" s="2" customFormat="1" ht="14.4" customHeight="1">
      <c r="A430" s="35"/>
      <c r="B430" s="36"/>
      <c r="C430" s="216" t="s">
        <v>827</v>
      </c>
      <c r="D430" s="216" t="s">
        <v>144</v>
      </c>
      <c r="E430" s="217" t="s">
        <v>828</v>
      </c>
      <c r="F430" s="218" t="s">
        <v>829</v>
      </c>
      <c r="G430" s="219" t="s">
        <v>436</v>
      </c>
      <c r="H430" s="220">
        <v>1</v>
      </c>
      <c r="I430" s="221"/>
      <c r="J430" s="222">
        <f>ROUND(I430*H430,2)</f>
        <v>0</v>
      </c>
      <c r="K430" s="223"/>
      <c r="L430" s="41"/>
      <c r="M430" s="224" t="s">
        <v>1</v>
      </c>
      <c r="N430" s="225" t="s">
        <v>44</v>
      </c>
      <c r="O430" s="88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28" t="s">
        <v>594</v>
      </c>
      <c r="AT430" s="228" t="s">
        <v>144</v>
      </c>
      <c r="AU430" s="228" t="s">
        <v>141</v>
      </c>
      <c r="AY430" s="14" t="s">
        <v>140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4" t="s">
        <v>149</v>
      </c>
      <c r="BK430" s="229">
        <f>ROUND(I430*H430,2)</f>
        <v>0</v>
      </c>
      <c r="BL430" s="14" t="s">
        <v>594</v>
      </c>
      <c r="BM430" s="228" t="s">
        <v>830</v>
      </c>
    </row>
    <row r="431" s="2" customFormat="1">
      <c r="A431" s="35"/>
      <c r="B431" s="36"/>
      <c r="C431" s="37"/>
      <c r="D431" s="230" t="s">
        <v>151</v>
      </c>
      <c r="E431" s="37"/>
      <c r="F431" s="231" t="s">
        <v>829</v>
      </c>
      <c r="G431" s="37"/>
      <c r="H431" s="37"/>
      <c r="I431" s="232"/>
      <c r="J431" s="37"/>
      <c r="K431" s="37"/>
      <c r="L431" s="41"/>
      <c r="M431" s="233"/>
      <c r="N431" s="234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151</v>
      </c>
      <c r="AU431" s="14" t="s">
        <v>141</v>
      </c>
    </row>
    <row r="432" s="2" customFormat="1" ht="14.4" customHeight="1">
      <c r="A432" s="35"/>
      <c r="B432" s="36"/>
      <c r="C432" s="216" t="s">
        <v>831</v>
      </c>
      <c r="D432" s="216" t="s">
        <v>144</v>
      </c>
      <c r="E432" s="217" t="s">
        <v>832</v>
      </c>
      <c r="F432" s="218" t="s">
        <v>833</v>
      </c>
      <c r="G432" s="219" t="s">
        <v>306</v>
      </c>
      <c r="H432" s="220">
        <v>1</v>
      </c>
      <c r="I432" s="221"/>
      <c r="J432" s="222">
        <f>ROUND(I432*H432,2)</f>
        <v>0</v>
      </c>
      <c r="K432" s="223"/>
      <c r="L432" s="41"/>
      <c r="M432" s="224" t="s">
        <v>1</v>
      </c>
      <c r="N432" s="225" t="s">
        <v>44</v>
      </c>
      <c r="O432" s="88"/>
      <c r="P432" s="226">
        <f>O432*H432</f>
        <v>0</v>
      </c>
      <c r="Q432" s="226">
        <v>0</v>
      </c>
      <c r="R432" s="226">
        <f>Q432*H432</f>
        <v>0</v>
      </c>
      <c r="S432" s="226">
        <v>0</v>
      </c>
      <c r="T432" s="22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28" t="s">
        <v>594</v>
      </c>
      <c r="AT432" s="228" t="s">
        <v>144</v>
      </c>
      <c r="AU432" s="228" t="s">
        <v>141</v>
      </c>
      <c r="AY432" s="14" t="s">
        <v>140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4" t="s">
        <v>149</v>
      </c>
      <c r="BK432" s="229">
        <f>ROUND(I432*H432,2)</f>
        <v>0</v>
      </c>
      <c r="BL432" s="14" t="s">
        <v>594</v>
      </c>
      <c r="BM432" s="228" t="s">
        <v>834</v>
      </c>
    </row>
    <row r="433" s="2" customFormat="1">
      <c r="A433" s="35"/>
      <c r="B433" s="36"/>
      <c r="C433" s="37"/>
      <c r="D433" s="230" t="s">
        <v>151</v>
      </c>
      <c r="E433" s="37"/>
      <c r="F433" s="231" t="s">
        <v>833</v>
      </c>
      <c r="G433" s="37"/>
      <c r="H433" s="37"/>
      <c r="I433" s="232"/>
      <c r="J433" s="37"/>
      <c r="K433" s="37"/>
      <c r="L433" s="41"/>
      <c r="M433" s="233"/>
      <c r="N433" s="234"/>
      <c r="O433" s="88"/>
      <c r="P433" s="88"/>
      <c r="Q433" s="88"/>
      <c r="R433" s="88"/>
      <c r="S433" s="88"/>
      <c r="T433" s="89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151</v>
      </c>
      <c r="AU433" s="14" t="s">
        <v>141</v>
      </c>
    </row>
    <row r="434" s="2" customFormat="1" ht="14.4" customHeight="1">
      <c r="A434" s="35"/>
      <c r="B434" s="36"/>
      <c r="C434" s="216" t="s">
        <v>835</v>
      </c>
      <c r="D434" s="216" t="s">
        <v>144</v>
      </c>
      <c r="E434" s="217" t="s">
        <v>836</v>
      </c>
      <c r="F434" s="218" t="s">
        <v>837</v>
      </c>
      <c r="G434" s="219" t="s">
        <v>593</v>
      </c>
      <c r="H434" s="220">
        <v>16</v>
      </c>
      <c r="I434" s="221"/>
      <c r="J434" s="222">
        <f>ROUND(I434*H434,2)</f>
        <v>0</v>
      </c>
      <c r="K434" s="223"/>
      <c r="L434" s="41"/>
      <c r="M434" s="224" t="s">
        <v>1</v>
      </c>
      <c r="N434" s="225" t="s">
        <v>44</v>
      </c>
      <c r="O434" s="88"/>
      <c r="P434" s="226">
        <f>O434*H434</f>
        <v>0</v>
      </c>
      <c r="Q434" s="226">
        <v>0</v>
      </c>
      <c r="R434" s="226">
        <f>Q434*H434</f>
        <v>0</v>
      </c>
      <c r="S434" s="226">
        <v>0</v>
      </c>
      <c r="T434" s="227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28" t="s">
        <v>594</v>
      </c>
      <c r="AT434" s="228" t="s">
        <v>144</v>
      </c>
      <c r="AU434" s="228" t="s">
        <v>141</v>
      </c>
      <c r="AY434" s="14" t="s">
        <v>140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4" t="s">
        <v>149</v>
      </c>
      <c r="BK434" s="229">
        <f>ROUND(I434*H434,2)</f>
        <v>0</v>
      </c>
      <c r="BL434" s="14" t="s">
        <v>594</v>
      </c>
      <c r="BM434" s="228" t="s">
        <v>838</v>
      </c>
    </row>
    <row r="435" s="2" customFormat="1">
      <c r="A435" s="35"/>
      <c r="B435" s="36"/>
      <c r="C435" s="37"/>
      <c r="D435" s="230" t="s">
        <v>151</v>
      </c>
      <c r="E435" s="37"/>
      <c r="F435" s="231" t="s">
        <v>837</v>
      </c>
      <c r="G435" s="37"/>
      <c r="H435" s="37"/>
      <c r="I435" s="232"/>
      <c r="J435" s="37"/>
      <c r="K435" s="37"/>
      <c r="L435" s="41"/>
      <c r="M435" s="233"/>
      <c r="N435" s="234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151</v>
      </c>
      <c r="AU435" s="14" t="s">
        <v>141</v>
      </c>
    </row>
    <row r="436" s="2" customFormat="1" ht="14.4" customHeight="1">
      <c r="A436" s="35"/>
      <c r="B436" s="36"/>
      <c r="C436" s="216" t="s">
        <v>839</v>
      </c>
      <c r="D436" s="216" t="s">
        <v>144</v>
      </c>
      <c r="E436" s="217" t="s">
        <v>840</v>
      </c>
      <c r="F436" s="218" t="s">
        <v>841</v>
      </c>
      <c r="G436" s="219" t="s">
        <v>436</v>
      </c>
      <c r="H436" s="220">
        <v>1</v>
      </c>
      <c r="I436" s="221"/>
      <c r="J436" s="222">
        <f>ROUND(I436*H436,2)</f>
        <v>0</v>
      </c>
      <c r="K436" s="223"/>
      <c r="L436" s="41"/>
      <c r="M436" s="224" t="s">
        <v>1</v>
      </c>
      <c r="N436" s="225" t="s">
        <v>44</v>
      </c>
      <c r="O436" s="88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28" t="s">
        <v>594</v>
      </c>
      <c r="AT436" s="228" t="s">
        <v>144</v>
      </c>
      <c r="AU436" s="228" t="s">
        <v>141</v>
      </c>
      <c r="AY436" s="14" t="s">
        <v>140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4" t="s">
        <v>149</v>
      </c>
      <c r="BK436" s="229">
        <f>ROUND(I436*H436,2)</f>
        <v>0</v>
      </c>
      <c r="BL436" s="14" t="s">
        <v>594</v>
      </c>
      <c r="BM436" s="228" t="s">
        <v>842</v>
      </c>
    </row>
    <row r="437" s="2" customFormat="1">
      <c r="A437" s="35"/>
      <c r="B437" s="36"/>
      <c r="C437" s="37"/>
      <c r="D437" s="230" t="s">
        <v>151</v>
      </c>
      <c r="E437" s="37"/>
      <c r="F437" s="231" t="s">
        <v>841</v>
      </c>
      <c r="G437" s="37"/>
      <c r="H437" s="37"/>
      <c r="I437" s="232"/>
      <c r="J437" s="37"/>
      <c r="K437" s="37"/>
      <c r="L437" s="41"/>
      <c r="M437" s="233"/>
      <c r="N437" s="234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151</v>
      </c>
      <c r="AU437" s="14" t="s">
        <v>141</v>
      </c>
    </row>
    <row r="438" s="12" customFormat="1" ht="20.88" customHeight="1">
      <c r="A438" s="12"/>
      <c r="B438" s="200"/>
      <c r="C438" s="201"/>
      <c r="D438" s="202" t="s">
        <v>77</v>
      </c>
      <c r="E438" s="214" t="s">
        <v>843</v>
      </c>
      <c r="F438" s="214" t="s">
        <v>844</v>
      </c>
      <c r="G438" s="201"/>
      <c r="H438" s="201"/>
      <c r="I438" s="204"/>
      <c r="J438" s="215">
        <f>BK438</f>
        <v>0</v>
      </c>
      <c r="K438" s="201"/>
      <c r="L438" s="206"/>
      <c r="M438" s="207"/>
      <c r="N438" s="208"/>
      <c r="O438" s="208"/>
      <c r="P438" s="209">
        <f>SUM(P439:P450)</f>
        <v>0</v>
      </c>
      <c r="Q438" s="208"/>
      <c r="R438" s="209">
        <f>SUM(R439:R450)</f>
        <v>0</v>
      </c>
      <c r="S438" s="208"/>
      <c r="T438" s="210">
        <f>SUM(T439:T450)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1" t="s">
        <v>86</v>
      </c>
      <c r="AT438" s="212" t="s">
        <v>77</v>
      </c>
      <c r="AU438" s="212" t="s">
        <v>149</v>
      </c>
      <c r="AY438" s="211" t="s">
        <v>140</v>
      </c>
      <c r="BK438" s="213">
        <f>SUM(BK439:BK450)</f>
        <v>0</v>
      </c>
    </row>
    <row r="439" s="2" customFormat="1" ht="37.8" customHeight="1">
      <c r="A439" s="35"/>
      <c r="B439" s="36"/>
      <c r="C439" s="216" t="s">
        <v>845</v>
      </c>
      <c r="D439" s="216" t="s">
        <v>144</v>
      </c>
      <c r="E439" s="217" t="s">
        <v>86</v>
      </c>
      <c r="F439" s="218" t="s">
        <v>846</v>
      </c>
      <c r="G439" s="219" t="s">
        <v>1</v>
      </c>
      <c r="H439" s="220">
        <v>0</v>
      </c>
      <c r="I439" s="221"/>
      <c r="J439" s="222">
        <f>ROUND(I439*H439,2)</f>
        <v>0</v>
      </c>
      <c r="K439" s="223"/>
      <c r="L439" s="41"/>
      <c r="M439" s="224" t="s">
        <v>1</v>
      </c>
      <c r="N439" s="225" t="s">
        <v>44</v>
      </c>
      <c r="O439" s="88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28" t="s">
        <v>148</v>
      </c>
      <c r="AT439" s="228" t="s">
        <v>144</v>
      </c>
      <c r="AU439" s="228" t="s">
        <v>141</v>
      </c>
      <c r="AY439" s="14" t="s">
        <v>140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4" t="s">
        <v>149</v>
      </c>
      <c r="BK439" s="229">
        <f>ROUND(I439*H439,2)</f>
        <v>0</v>
      </c>
      <c r="BL439" s="14" t="s">
        <v>148</v>
      </c>
      <c r="BM439" s="228" t="s">
        <v>847</v>
      </c>
    </row>
    <row r="440" s="2" customFormat="1">
      <c r="A440" s="35"/>
      <c r="B440" s="36"/>
      <c r="C440" s="37"/>
      <c r="D440" s="230" t="s">
        <v>151</v>
      </c>
      <c r="E440" s="37"/>
      <c r="F440" s="231" t="s">
        <v>848</v>
      </c>
      <c r="G440" s="37"/>
      <c r="H440" s="37"/>
      <c r="I440" s="232"/>
      <c r="J440" s="37"/>
      <c r="K440" s="37"/>
      <c r="L440" s="41"/>
      <c r="M440" s="233"/>
      <c r="N440" s="234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151</v>
      </c>
      <c r="AU440" s="14" t="s">
        <v>141</v>
      </c>
    </row>
    <row r="441" s="2" customFormat="1" ht="37.8" customHeight="1">
      <c r="A441" s="35"/>
      <c r="B441" s="36"/>
      <c r="C441" s="216" t="s">
        <v>849</v>
      </c>
      <c r="D441" s="216" t="s">
        <v>144</v>
      </c>
      <c r="E441" s="217" t="s">
        <v>149</v>
      </c>
      <c r="F441" s="218" t="s">
        <v>850</v>
      </c>
      <c r="G441" s="219" t="s">
        <v>1</v>
      </c>
      <c r="H441" s="220">
        <v>0</v>
      </c>
      <c r="I441" s="221"/>
      <c r="J441" s="222">
        <f>ROUND(I441*H441,2)</f>
        <v>0</v>
      </c>
      <c r="K441" s="223"/>
      <c r="L441" s="41"/>
      <c r="M441" s="224" t="s">
        <v>1</v>
      </c>
      <c r="N441" s="225" t="s">
        <v>44</v>
      </c>
      <c r="O441" s="88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28" t="s">
        <v>148</v>
      </c>
      <c r="AT441" s="228" t="s">
        <v>144</v>
      </c>
      <c r="AU441" s="228" t="s">
        <v>141</v>
      </c>
      <c r="AY441" s="14" t="s">
        <v>140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4" t="s">
        <v>149</v>
      </c>
      <c r="BK441" s="229">
        <f>ROUND(I441*H441,2)</f>
        <v>0</v>
      </c>
      <c r="BL441" s="14" t="s">
        <v>148</v>
      </c>
      <c r="BM441" s="228" t="s">
        <v>851</v>
      </c>
    </row>
    <row r="442" s="2" customFormat="1">
      <c r="A442" s="35"/>
      <c r="B442" s="36"/>
      <c r="C442" s="37"/>
      <c r="D442" s="230" t="s">
        <v>151</v>
      </c>
      <c r="E442" s="37"/>
      <c r="F442" s="231" t="s">
        <v>852</v>
      </c>
      <c r="G442" s="37"/>
      <c r="H442" s="37"/>
      <c r="I442" s="232"/>
      <c r="J442" s="37"/>
      <c r="K442" s="37"/>
      <c r="L442" s="41"/>
      <c r="M442" s="233"/>
      <c r="N442" s="234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151</v>
      </c>
      <c r="AU442" s="14" t="s">
        <v>141</v>
      </c>
    </row>
    <row r="443" s="2" customFormat="1" ht="24.15" customHeight="1">
      <c r="A443" s="35"/>
      <c r="B443" s="36"/>
      <c r="C443" s="216" t="s">
        <v>853</v>
      </c>
      <c r="D443" s="216" t="s">
        <v>144</v>
      </c>
      <c r="E443" s="217" t="s">
        <v>141</v>
      </c>
      <c r="F443" s="218" t="s">
        <v>854</v>
      </c>
      <c r="G443" s="219" t="s">
        <v>1</v>
      </c>
      <c r="H443" s="220">
        <v>0</v>
      </c>
      <c r="I443" s="221"/>
      <c r="J443" s="222">
        <f>ROUND(I443*H443,2)</f>
        <v>0</v>
      </c>
      <c r="K443" s="223"/>
      <c r="L443" s="41"/>
      <c r="M443" s="224" t="s">
        <v>1</v>
      </c>
      <c r="N443" s="225" t="s">
        <v>44</v>
      </c>
      <c r="O443" s="88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28" t="s">
        <v>148</v>
      </c>
      <c r="AT443" s="228" t="s">
        <v>144</v>
      </c>
      <c r="AU443" s="228" t="s">
        <v>141</v>
      </c>
      <c r="AY443" s="14" t="s">
        <v>140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4" t="s">
        <v>149</v>
      </c>
      <c r="BK443" s="229">
        <f>ROUND(I443*H443,2)</f>
        <v>0</v>
      </c>
      <c r="BL443" s="14" t="s">
        <v>148</v>
      </c>
      <c r="BM443" s="228" t="s">
        <v>855</v>
      </c>
    </row>
    <row r="444" s="2" customFormat="1">
      <c r="A444" s="35"/>
      <c r="B444" s="36"/>
      <c r="C444" s="37"/>
      <c r="D444" s="230" t="s">
        <v>151</v>
      </c>
      <c r="E444" s="37"/>
      <c r="F444" s="231" t="s">
        <v>854</v>
      </c>
      <c r="G444" s="37"/>
      <c r="H444" s="37"/>
      <c r="I444" s="232"/>
      <c r="J444" s="37"/>
      <c r="K444" s="37"/>
      <c r="L444" s="41"/>
      <c r="M444" s="233"/>
      <c r="N444" s="234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151</v>
      </c>
      <c r="AU444" s="14" t="s">
        <v>141</v>
      </c>
    </row>
    <row r="445" s="2" customFormat="1" ht="24.15" customHeight="1">
      <c r="A445" s="35"/>
      <c r="B445" s="36"/>
      <c r="C445" s="216" t="s">
        <v>856</v>
      </c>
      <c r="D445" s="216" t="s">
        <v>144</v>
      </c>
      <c r="E445" s="217" t="s">
        <v>148</v>
      </c>
      <c r="F445" s="218" t="s">
        <v>857</v>
      </c>
      <c r="G445" s="219" t="s">
        <v>1</v>
      </c>
      <c r="H445" s="220">
        <v>0</v>
      </c>
      <c r="I445" s="221"/>
      <c r="J445" s="222">
        <f>ROUND(I445*H445,2)</f>
        <v>0</v>
      </c>
      <c r="K445" s="223"/>
      <c r="L445" s="41"/>
      <c r="M445" s="224" t="s">
        <v>1</v>
      </c>
      <c r="N445" s="225" t="s">
        <v>44</v>
      </c>
      <c r="O445" s="88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28" t="s">
        <v>148</v>
      </c>
      <c r="AT445" s="228" t="s">
        <v>144</v>
      </c>
      <c r="AU445" s="228" t="s">
        <v>141</v>
      </c>
      <c r="AY445" s="14" t="s">
        <v>140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4" t="s">
        <v>149</v>
      </c>
      <c r="BK445" s="229">
        <f>ROUND(I445*H445,2)</f>
        <v>0</v>
      </c>
      <c r="BL445" s="14" t="s">
        <v>148</v>
      </c>
      <c r="BM445" s="228" t="s">
        <v>858</v>
      </c>
    </row>
    <row r="446" s="2" customFormat="1">
      <c r="A446" s="35"/>
      <c r="B446" s="36"/>
      <c r="C446" s="37"/>
      <c r="D446" s="230" t="s">
        <v>151</v>
      </c>
      <c r="E446" s="37"/>
      <c r="F446" s="231" t="s">
        <v>857</v>
      </c>
      <c r="G446" s="37"/>
      <c r="H446" s="37"/>
      <c r="I446" s="232"/>
      <c r="J446" s="37"/>
      <c r="K446" s="37"/>
      <c r="L446" s="41"/>
      <c r="M446" s="233"/>
      <c r="N446" s="234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151</v>
      </c>
      <c r="AU446" s="14" t="s">
        <v>141</v>
      </c>
    </row>
    <row r="447" s="2" customFormat="1" ht="37.8" customHeight="1">
      <c r="A447" s="35"/>
      <c r="B447" s="36"/>
      <c r="C447" s="216" t="s">
        <v>859</v>
      </c>
      <c r="D447" s="216" t="s">
        <v>144</v>
      </c>
      <c r="E447" s="217" t="s">
        <v>860</v>
      </c>
      <c r="F447" s="218" t="s">
        <v>861</v>
      </c>
      <c r="G447" s="219" t="s">
        <v>1</v>
      </c>
      <c r="H447" s="220">
        <v>0</v>
      </c>
      <c r="I447" s="221"/>
      <c r="J447" s="222">
        <f>ROUND(I447*H447,2)</f>
        <v>0</v>
      </c>
      <c r="K447" s="223"/>
      <c r="L447" s="41"/>
      <c r="M447" s="224" t="s">
        <v>1</v>
      </c>
      <c r="N447" s="225" t="s">
        <v>44</v>
      </c>
      <c r="O447" s="88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28" t="s">
        <v>148</v>
      </c>
      <c r="AT447" s="228" t="s">
        <v>144</v>
      </c>
      <c r="AU447" s="228" t="s">
        <v>141</v>
      </c>
      <c r="AY447" s="14" t="s">
        <v>140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4" t="s">
        <v>149</v>
      </c>
      <c r="BK447" s="229">
        <f>ROUND(I447*H447,2)</f>
        <v>0</v>
      </c>
      <c r="BL447" s="14" t="s">
        <v>148</v>
      </c>
      <c r="BM447" s="228" t="s">
        <v>862</v>
      </c>
    </row>
    <row r="448" s="2" customFormat="1">
      <c r="A448" s="35"/>
      <c r="B448" s="36"/>
      <c r="C448" s="37"/>
      <c r="D448" s="230" t="s">
        <v>151</v>
      </c>
      <c r="E448" s="37"/>
      <c r="F448" s="231" t="s">
        <v>863</v>
      </c>
      <c r="G448" s="37"/>
      <c r="H448" s="37"/>
      <c r="I448" s="232"/>
      <c r="J448" s="37"/>
      <c r="K448" s="37"/>
      <c r="L448" s="41"/>
      <c r="M448" s="233"/>
      <c r="N448" s="234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151</v>
      </c>
      <c r="AU448" s="14" t="s">
        <v>141</v>
      </c>
    </row>
    <row r="449" s="2" customFormat="1" ht="14.4" customHeight="1">
      <c r="A449" s="35"/>
      <c r="B449" s="36"/>
      <c r="C449" s="216" t="s">
        <v>864</v>
      </c>
      <c r="D449" s="216" t="s">
        <v>144</v>
      </c>
      <c r="E449" s="217" t="s">
        <v>153</v>
      </c>
      <c r="F449" s="218" t="s">
        <v>865</v>
      </c>
      <c r="G449" s="219" t="s">
        <v>1</v>
      </c>
      <c r="H449" s="220">
        <v>0</v>
      </c>
      <c r="I449" s="221"/>
      <c r="J449" s="222">
        <f>ROUND(I449*H449,2)</f>
        <v>0</v>
      </c>
      <c r="K449" s="223"/>
      <c r="L449" s="41"/>
      <c r="M449" s="224" t="s">
        <v>1</v>
      </c>
      <c r="N449" s="225" t="s">
        <v>44</v>
      </c>
      <c r="O449" s="88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28" t="s">
        <v>148</v>
      </c>
      <c r="AT449" s="228" t="s">
        <v>144</v>
      </c>
      <c r="AU449" s="228" t="s">
        <v>141</v>
      </c>
      <c r="AY449" s="14" t="s">
        <v>140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4" t="s">
        <v>149</v>
      </c>
      <c r="BK449" s="229">
        <f>ROUND(I449*H449,2)</f>
        <v>0</v>
      </c>
      <c r="BL449" s="14" t="s">
        <v>148</v>
      </c>
      <c r="BM449" s="228" t="s">
        <v>866</v>
      </c>
    </row>
    <row r="450" s="2" customFormat="1">
      <c r="A450" s="35"/>
      <c r="B450" s="36"/>
      <c r="C450" s="37"/>
      <c r="D450" s="230" t="s">
        <v>151</v>
      </c>
      <c r="E450" s="37"/>
      <c r="F450" s="231" t="s">
        <v>865</v>
      </c>
      <c r="G450" s="37"/>
      <c r="H450" s="37"/>
      <c r="I450" s="232"/>
      <c r="J450" s="37"/>
      <c r="K450" s="37"/>
      <c r="L450" s="41"/>
      <c r="M450" s="233"/>
      <c r="N450" s="234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151</v>
      </c>
      <c r="AU450" s="14" t="s">
        <v>141</v>
      </c>
    </row>
    <row r="451" s="12" customFormat="1" ht="22.8" customHeight="1">
      <c r="A451" s="12"/>
      <c r="B451" s="200"/>
      <c r="C451" s="201"/>
      <c r="D451" s="202" t="s">
        <v>77</v>
      </c>
      <c r="E451" s="214" t="s">
        <v>867</v>
      </c>
      <c r="F451" s="214" t="s">
        <v>868</v>
      </c>
      <c r="G451" s="201"/>
      <c r="H451" s="201"/>
      <c r="I451" s="204"/>
      <c r="J451" s="215">
        <f>BK451</f>
        <v>0</v>
      </c>
      <c r="K451" s="201"/>
      <c r="L451" s="206"/>
      <c r="M451" s="207"/>
      <c r="N451" s="208"/>
      <c r="O451" s="208"/>
      <c r="P451" s="209">
        <f>SUM(P452:P453)</f>
        <v>0</v>
      </c>
      <c r="Q451" s="208"/>
      <c r="R451" s="209">
        <f>SUM(R452:R453)</f>
        <v>0.032000000000000001</v>
      </c>
      <c r="S451" s="208"/>
      <c r="T451" s="210">
        <f>SUM(T452:T453)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1" t="s">
        <v>149</v>
      </c>
      <c r="AT451" s="212" t="s">
        <v>77</v>
      </c>
      <c r="AU451" s="212" t="s">
        <v>86</v>
      </c>
      <c r="AY451" s="211" t="s">
        <v>140</v>
      </c>
      <c r="BK451" s="213">
        <f>SUM(BK452:BK453)</f>
        <v>0</v>
      </c>
    </row>
    <row r="452" s="2" customFormat="1" ht="14.4" customHeight="1">
      <c r="A452" s="35"/>
      <c r="B452" s="36"/>
      <c r="C452" s="216" t="s">
        <v>869</v>
      </c>
      <c r="D452" s="216" t="s">
        <v>144</v>
      </c>
      <c r="E452" s="217" t="s">
        <v>870</v>
      </c>
      <c r="F452" s="218" t="s">
        <v>871</v>
      </c>
      <c r="G452" s="219" t="s">
        <v>147</v>
      </c>
      <c r="H452" s="220">
        <v>160</v>
      </c>
      <c r="I452" s="221"/>
      <c r="J452" s="222">
        <f>ROUND(I452*H452,2)</f>
        <v>0</v>
      </c>
      <c r="K452" s="223"/>
      <c r="L452" s="41"/>
      <c r="M452" s="224" t="s">
        <v>1</v>
      </c>
      <c r="N452" s="225" t="s">
        <v>44</v>
      </c>
      <c r="O452" s="88"/>
      <c r="P452" s="226">
        <f>O452*H452</f>
        <v>0</v>
      </c>
      <c r="Q452" s="226">
        <v>0.00020000000000000001</v>
      </c>
      <c r="R452" s="226">
        <f>Q452*H452</f>
        <v>0.032000000000000001</v>
      </c>
      <c r="S452" s="226">
        <v>0</v>
      </c>
      <c r="T452" s="227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28" t="s">
        <v>224</v>
      </c>
      <c r="AT452" s="228" t="s">
        <v>144</v>
      </c>
      <c r="AU452" s="228" t="s">
        <v>149</v>
      </c>
      <c r="AY452" s="14" t="s">
        <v>140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4" t="s">
        <v>149</v>
      </c>
      <c r="BK452" s="229">
        <f>ROUND(I452*H452,2)</f>
        <v>0</v>
      </c>
      <c r="BL452" s="14" t="s">
        <v>224</v>
      </c>
      <c r="BM452" s="228" t="s">
        <v>872</v>
      </c>
    </row>
    <row r="453" s="2" customFormat="1">
      <c r="A453" s="35"/>
      <c r="B453" s="36"/>
      <c r="C453" s="37"/>
      <c r="D453" s="230" t="s">
        <v>151</v>
      </c>
      <c r="E453" s="37"/>
      <c r="F453" s="231" t="s">
        <v>873</v>
      </c>
      <c r="G453" s="37"/>
      <c r="H453" s="37"/>
      <c r="I453" s="232"/>
      <c r="J453" s="37"/>
      <c r="K453" s="37"/>
      <c r="L453" s="41"/>
      <c r="M453" s="247"/>
      <c r="N453" s="248"/>
      <c r="O453" s="249"/>
      <c r="P453" s="249"/>
      <c r="Q453" s="249"/>
      <c r="R453" s="249"/>
      <c r="S453" s="249"/>
      <c r="T453" s="250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151</v>
      </c>
      <c r="AU453" s="14" t="s">
        <v>149</v>
      </c>
    </row>
    <row r="454" s="2" customFormat="1" ht="6.96" customHeight="1">
      <c r="A454" s="35"/>
      <c r="B454" s="63"/>
      <c r="C454" s="64"/>
      <c r="D454" s="64"/>
      <c r="E454" s="64"/>
      <c r="F454" s="64"/>
      <c r="G454" s="64"/>
      <c r="H454" s="64"/>
      <c r="I454" s="64"/>
      <c r="J454" s="64"/>
      <c r="K454" s="64"/>
      <c r="L454" s="41"/>
      <c r="M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</sheetData>
  <sheetProtection sheet="1" autoFilter="0" formatColumns="0" formatRows="0" objects="1" scenarios="1" spinCount="100000" saltValue="/c+qTMMX7CxcPbgfyIvfhTcBCmFHH/BIQn16fO3fG/bBaXBUfeHSxVbVzkqoxg24a+Y3IvFXjQq0QB36cOfoWw==" hashValue="3vAlT879NNA69E6pkfBUoZU0isMJfF9KN33rfVu1UMGQi+HcXpnnbICGxtTMzWdPB6uYV2wtz8q58HfetOCo+Q==" algorithmName="SHA-512" password="CC35"/>
  <autoFilter ref="C136:K453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Luční 1828/2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17. 9. 2020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97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98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19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ROUND((SUM(BE125:BE229)),  2)</f>
        <v>0</v>
      </c>
      <c r="G33" s="35"/>
      <c r="H33" s="35"/>
      <c r="I33" s="152">
        <v>0.20999999999999999</v>
      </c>
      <c r="J33" s="151">
        <f>ROUND(((SUM(BE125:BE229))*I33),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ROUND((SUM(BF125:BF229)),  2)</f>
        <v>0</v>
      </c>
      <c r="G34" s="35"/>
      <c r="H34" s="35"/>
      <c r="I34" s="152">
        <v>0.14999999999999999</v>
      </c>
      <c r="J34" s="151">
        <f>ROUND(((SUM(BF125:BF229))*I34),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ROUND((SUM(BG125:BG229)),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ROUND((SUM(BH125:BH229)),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ROUND((SUM(BI125:BI229)),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Luční 1828/2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21-21-7P12 - Plynová odběrná zařízení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Luční 1828/2, 741 01 Nový Jičín</v>
      </c>
      <c r="G89" s="37"/>
      <c r="H89" s="37"/>
      <c r="I89" s="29" t="s">
        <v>22</v>
      </c>
      <c r="J89" s="76" t="str">
        <f>IF(J12="","",J12)</f>
        <v>17. 9. 2020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Nový Jičín</v>
      </c>
      <c r="G91" s="37"/>
      <c r="H91" s="37"/>
      <c r="I91" s="29" t="s">
        <v>30</v>
      </c>
      <c r="J91" s="33" t="str">
        <f>E21</f>
        <v>MIOT,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100</v>
      </c>
      <c r="D94" s="173"/>
      <c r="E94" s="173"/>
      <c r="F94" s="173"/>
      <c r="G94" s="173"/>
      <c r="H94" s="173"/>
      <c r="I94" s="173"/>
      <c r="J94" s="174" t="s">
        <v>101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102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76"/>
      <c r="C97" s="177"/>
      <c r="D97" s="178" t="s">
        <v>109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875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116</v>
      </c>
      <c r="E99" s="185"/>
      <c r="F99" s="185"/>
      <c r="G99" s="185"/>
      <c r="H99" s="185"/>
      <c r="I99" s="185"/>
      <c r="J99" s="186">
        <f>J142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117</v>
      </c>
      <c r="E100" s="185"/>
      <c r="F100" s="185"/>
      <c r="G100" s="185"/>
      <c r="H100" s="185"/>
      <c r="I100" s="185"/>
      <c r="J100" s="186">
        <f>J147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118</v>
      </c>
      <c r="E101" s="185"/>
      <c r="F101" s="185"/>
      <c r="G101" s="185"/>
      <c r="H101" s="185"/>
      <c r="I101" s="185"/>
      <c r="J101" s="186">
        <f>J166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120</v>
      </c>
      <c r="E102" s="185"/>
      <c r="F102" s="185"/>
      <c r="G102" s="185"/>
      <c r="H102" s="185"/>
      <c r="I102" s="185"/>
      <c r="J102" s="186">
        <f>J167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121</v>
      </c>
      <c r="E103" s="185"/>
      <c r="F103" s="185"/>
      <c r="G103" s="185"/>
      <c r="H103" s="185"/>
      <c r="I103" s="185"/>
      <c r="J103" s="186">
        <f>J174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876</v>
      </c>
      <c r="E104" s="179"/>
      <c r="F104" s="179"/>
      <c r="G104" s="179"/>
      <c r="H104" s="179"/>
      <c r="I104" s="179"/>
      <c r="J104" s="180">
        <f>J189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877</v>
      </c>
      <c r="E105" s="185"/>
      <c r="F105" s="185"/>
      <c r="G105" s="185"/>
      <c r="H105" s="185"/>
      <c r="I105" s="185"/>
      <c r="J105" s="186">
        <f>J217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125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71" t="str">
        <f>E7</f>
        <v>Kotelna Luční 1828/2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95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 xml:space="preserve">21-21-7P12 - Plynová odběrná zařízení 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>Luční 1828/2, 741 01 Nový Jičín</v>
      </c>
      <c r="G119" s="37"/>
      <c r="H119" s="37"/>
      <c r="I119" s="29" t="s">
        <v>22</v>
      </c>
      <c r="J119" s="76" t="str">
        <f>IF(J12="","",J12)</f>
        <v>17. 9. 2020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Město Nový Jičín</v>
      </c>
      <c r="G121" s="37"/>
      <c r="H121" s="37"/>
      <c r="I121" s="29" t="s">
        <v>30</v>
      </c>
      <c r="J121" s="33" t="str">
        <f>E21</f>
        <v>MIOT, s.r.o.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34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8"/>
      <c r="B124" s="189"/>
      <c r="C124" s="190" t="s">
        <v>126</v>
      </c>
      <c r="D124" s="191" t="s">
        <v>63</v>
      </c>
      <c r="E124" s="191" t="s">
        <v>59</v>
      </c>
      <c r="F124" s="191" t="s">
        <v>60</v>
      </c>
      <c r="G124" s="191" t="s">
        <v>127</v>
      </c>
      <c r="H124" s="191" t="s">
        <v>128</v>
      </c>
      <c r="I124" s="191" t="s">
        <v>129</v>
      </c>
      <c r="J124" s="192" t="s">
        <v>101</v>
      </c>
      <c r="K124" s="193" t="s">
        <v>130</v>
      </c>
      <c r="L124" s="194"/>
      <c r="M124" s="97" t="s">
        <v>1</v>
      </c>
      <c r="N124" s="98" t="s">
        <v>42</v>
      </c>
      <c r="O124" s="98" t="s">
        <v>131</v>
      </c>
      <c r="P124" s="98" t="s">
        <v>132</v>
      </c>
      <c r="Q124" s="98" t="s">
        <v>133</v>
      </c>
      <c r="R124" s="98" t="s">
        <v>134</v>
      </c>
      <c r="S124" s="98" t="s">
        <v>135</v>
      </c>
      <c r="T124" s="99" t="s">
        <v>136</v>
      </c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</row>
    <row r="125" s="2" customFormat="1" ht="22.8" customHeight="1">
      <c r="A125" s="35"/>
      <c r="B125" s="36"/>
      <c r="C125" s="104" t="s">
        <v>137</v>
      </c>
      <c r="D125" s="37"/>
      <c r="E125" s="37"/>
      <c r="F125" s="37"/>
      <c r="G125" s="37"/>
      <c r="H125" s="37"/>
      <c r="I125" s="37"/>
      <c r="J125" s="195">
        <f>BK125</f>
        <v>0</v>
      </c>
      <c r="K125" s="37"/>
      <c r="L125" s="41"/>
      <c r="M125" s="100"/>
      <c r="N125" s="196"/>
      <c r="O125" s="101"/>
      <c r="P125" s="197">
        <f>P126+P189</f>
        <v>0</v>
      </c>
      <c r="Q125" s="101"/>
      <c r="R125" s="197">
        <f>R126+R189</f>
        <v>0.042922924500000001</v>
      </c>
      <c r="S125" s="101"/>
      <c r="T125" s="198">
        <f>T126+T189</f>
        <v>0.018159999999999999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103</v>
      </c>
      <c r="BK125" s="199">
        <f>BK126+BK189</f>
        <v>0</v>
      </c>
    </row>
    <row r="126" s="12" customFormat="1" ht="25.92" customHeight="1">
      <c r="A126" s="12"/>
      <c r="B126" s="200"/>
      <c r="C126" s="201"/>
      <c r="D126" s="202" t="s">
        <v>77</v>
      </c>
      <c r="E126" s="203" t="s">
        <v>217</v>
      </c>
      <c r="F126" s="203" t="s">
        <v>218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P127+P142+P147+P166+P167+P174</f>
        <v>0</v>
      </c>
      <c r="Q126" s="208"/>
      <c r="R126" s="209">
        <f>R127+R142+R147+R166+R167+R174</f>
        <v>0.042922924500000001</v>
      </c>
      <c r="S126" s="208"/>
      <c r="T126" s="210">
        <f>T127+T142+T147+T166+T167+T174</f>
        <v>0.018159999999999999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149</v>
      </c>
      <c r="AT126" s="212" t="s">
        <v>77</v>
      </c>
      <c r="AU126" s="212" t="s">
        <v>78</v>
      </c>
      <c r="AY126" s="211" t="s">
        <v>140</v>
      </c>
      <c r="BK126" s="213">
        <f>BK127+BK142+BK147+BK166+BK167+BK174</f>
        <v>0</v>
      </c>
    </row>
    <row r="127" s="12" customFormat="1" ht="22.8" customHeight="1">
      <c r="A127" s="12"/>
      <c r="B127" s="200"/>
      <c r="C127" s="201"/>
      <c r="D127" s="202" t="s">
        <v>77</v>
      </c>
      <c r="E127" s="214" t="s">
        <v>878</v>
      </c>
      <c r="F127" s="214" t="s">
        <v>879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SUM(P128:P141)</f>
        <v>0</v>
      </c>
      <c r="Q127" s="208"/>
      <c r="R127" s="209">
        <f>SUM(R128:R141)</f>
        <v>0.0028329244999999999</v>
      </c>
      <c r="S127" s="208"/>
      <c r="T127" s="210">
        <f>SUM(T128:T141)</f>
        <v>0.018159999999999999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149</v>
      </c>
      <c r="AT127" s="212" t="s">
        <v>77</v>
      </c>
      <c r="AU127" s="212" t="s">
        <v>86</v>
      </c>
      <c r="AY127" s="211" t="s">
        <v>140</v>
      </c>
      <c r="BK127" s="213">
        <f>SUM(BK128:BK141)</f>
        <v>0</v>
      </c>
    </row>
    <row r="128" s="2" customFormat="1" ht="14.4" customHeight="1">
      <c r="A128" s="35"/>
      <c r="B128" s="36"/>
      <c r="C128" s="216" t="s">
        <v>86</v>
      </c>
      <c r="D128" s="216" t="s">
        <v>144</v>
      </c>
      <c r="E128" s="217" t="s">
        <v>880</v>
      </c>
      <c r="F128" s="218" t="s">
        <v>881</v>
      </c>
      <c r="G128" s="219" t="s">
        <v>179</v>
      </c>
      <c r="H128" s="220">
        <v>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44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224</v>
      </c>
      <c r="AT128" s="228" t="s">
        <v>144</v>
      </c>
      <c r="AU128" s="228" t="s">
        <v>149</v>
      </c>
      <c r="AY128" s="14" t="s">
        <v>140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149</v>
      </c>
      <c r="BK128" s="229">
        <f>ROUND(I128*H128,2)</f>
        <v>0</v>
      </c>
      <c r="BL128" s="14" t="s">
        <v>224</v>
      </c>
      <c r="BM128" s="228" t="s">
        <v>882</v>
      </c>
    </row>
    <row r="129" s="2" customFormat="1">
      <c r="A129" s="35"/>
      <c r="B129" s="36"/>
      <c r="C129" s="37"/>
      <c r="D129" s="230" t="s">
        <v>151</v>
      </c>
      <c r="E129" s="37"/>
      <c r="F129" s="231" t="s">
        <v>883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151</v>
      </c>
      <c r="AU129" s="14" t="s">
        <v>149</v>
      </c>
    </row>
    <row r="130" s="2" customFormat="1" ht="14.4" customHeight="1">
      <c r="A130" s="35"/>
      <c r="B130" s="36"/>
      <c r="C130" s="216" t="s">
        <v>149</v>
      </c>
      <c r="D130" s="216" t="s">
        <v>144</v>
      </c>
      <c r="E130" s="217" t="s">
        <v>884</v>
      </c>
      <c r="F130" s="218" t="s">
        <v>885</v>
      </c>
      <c r="G130" s="219" t="s">
        <v>251</v>
      </c>
      <c r="H130" s="220">
        <v>25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44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224</v>
      </c>
      <c r="AT130" s="228" t="s">
        <v>144</v>
      </c>
      <c r="AU130" s="228" t="s">
        <v>149</v>
      </c>
      <c r="AY130" s="14" t="s">
        <v>140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149</v>
      </c>
      <c r="BK130" s="229">
        <f>ROUND(I130*H130,2)</f>
        <v>0</v>
      </c>
      <c r="BL130" s="14" t="s">
        <v>224</v>
      </c>
      <c r="BM130" s="228" t="s">
        <v>886</v>
      </c>
    </row>
    <row r="131" s="2" customFormat="1">
      <c r="A131" s="35"/>
      <c r="B131" s="36"/>
      <c r="C131" s="37"/>
      <c r="D131" s="230" t="s">
        <v>151</v>
      </c>
      <c r="E131" s="37"/>
      <c r="F131" s="231" t="s">
        <v>887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151</v>
      </c>
      <c r="AU131" s="14" t="s">
        <v>149</v>
      </c>
    </row>
    <row r="132" s="2" customFormat="1" ht="14.4" customHeight="1">
      <c r="A132" s="35"/>
      <c r="B132" s="36"/>
      <c r="C132" s="216" t="s">
        <v>888</v>
      </c>
      <c r="D132" s="216" t="s">
        <v>144</v>
      </c>
      <c r="E132" s="217" t="s">
        <v>889</v>
      </c>
      <c r="F132" s="218" t="s">
        <v>890</v>
      </c>
      <c r="G132" s="219" t="s">
        <v>179</v>
      </c>
      <c r="H132" s="220">
        <v>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44</v>
      </c>
      <c r="O132" s="88"/>
      <c r="P132" s="226">
        <f>O132*H132</f>
        <v>0</v>
      </c>
      <c r="Q132" s="226">
        <v>0.0026729244999999999</v>
      </c>
      <c r="R132" s="226">
        <f>Q132*H132</f>
        <v>0.0026729244999999999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224</v>
      </c>
      <c r="AT132" s="228" t="s">
        <v>144</v>
      </c>
      <c r="AU132" s="228" t="s">
        <v>149</v>
      </c>
      <c r="AY132" s="14" t="s">
        <v>140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149</v>
      </c>
      <c r="BK132" s="229">
        <f>ROUND(I132*H132,2)</f>
        <v>0</v>
      </c>
      <c r="BL132" s="14" t="s">
        <v>224</v>
      </c>
      <c r="BM132" s="228" t="s">
        <v>891</v>
      </c>
    </row>
    <row r="133" s="2" customFormat="1">
      <c r="A133" s="35"/>
      <c r="B133" s="36"/>
      <c r="C133" s="37"/>
      <c r="D133" s="230" t="s">
        <v>151</v>
      </c>
      <c r="E133" s="37"/>
      <c r="F133" s="231" t="s">
        <v>892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151</v>
      </c>
      <c r="AU133" s="14" t="s">
        <v>149</v>
      </c>
    </row>
    <row r="134" s="2" customFormat="1" ht="14.4" customHeight="1">
      <c r="A134" s="35"/>
      <c r="B134" s="36"/>
      <c r="C134" s="216" t="s">
        <v>546</v>
      </c>
      <c r="D134" s="216" t="s">
        <v>144</v>
      </c>
      <c r="E134" s="217" t="s">
        <v>893</v>
      </c>
      <c r="F134" s="218" t="s">
        <v>894</v>
      </c>
      <c r="G134" s="219" t="s">
        <v>179</v>
      </c>
      <c r="H134" s="220">
        <v>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44</v>
      </c>
      <c r="O134" s="88"/>
      <c r="P134" s="226">
        <f>O134*H134</f>
        <v>0</v>
      </c>
      <c r="Q134" s="226">
        <v>8.0000000000000007E-05</v>
      </c>
      <c r="R134" s="226">
        <f>Q134*H134</f>
        <v>0.00016000000000000001</v>
      </c>
      <c r="S134" s="226">
        <v>0.0090799999999999995</v>
      </c>
      <c r="T134" s="227">
        <f>S134*H134</f>
        <v>0.018159999999999999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224</v>
      </c>
      <c r="AT134" s="228" t="s">
        <v>144</v>
      </c>
      <c r="AU134" s="228" t="s">
        <v>149</v>
      </c>
      <c r="AY134" s="14" t="s">
        <v>140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149</v>
      </c>
      <c r="BK134" s="229">
        <f>ROUND(I134*H134,2)</f>
        <v>0</v>
      </c>
      <c r="BL134" s="14" t="s">
        <v>224</v>
      </c>
      <c r="BM134" s="228" t="s">
        <v>895</v>
      </c>
    </row>
    <row r="135" s="2" customFormat="1">
      <c r="A135" s="35"/>
      <c r="B135" s="36"/>
      <c r="C135" s="37"/>
      <c r="D135" s="230" t="s">
        <v>151</v>
      </c>
      <c r="E135" s="37"/>
      <c r="F135" s="231" t="s">
        <v>896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151</v>
      </c>
      <c r="AU135" s="14" t="s">
        <v>149</v>
      </c>
    </row>
    <row r="136" s="2" customFormat="1" ht="14.4" customHeight="1">
      <c r="A136" s="35"/>
      <c r="B136" s="36"/>
      <c r="C136" s="216" t="s">
        <v>153</v>
      </c>
      <c r="D136" s="216" t="s">
        <v>144</v>
      </c>
      <c r="E136" s="217" t="s">
        <v>897</v>
      </c>
      <c r="F136" s="218" t="s">
        <v>898</v>
      </c>
      <c r="G136" s="219" t="s">
        <v>179</v>
      </c>
      <c r="H136" s="220">
        <v>3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44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224</v>
      </c>
      <c r="AT136" s="228" t="s">
        <v>144</v>
      </c>
      <c r="AU136" s="228" t="s">
        <v>149</v>
      </c>
      <c r="AY136" s="14" t="s">
        <v>140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149</v>
      </c>
      <c r="BK136" s="229">
        <f>ROUND(I136*H136,2)</f>
        <v>0</v>
      </c>
      <c r="BL136" s="14" t="s">
        <v>224</v>
      </c>
      <c r="BM136" s="228" t="s">
        <v>899</v>
      </c>
    </row>
    <row r="137" s="2" customFormat="1">
      <c r="A137" s="35"/>
      <c r="B137" s="36"/>
      <c r="C137" s="37"/>
      <c r="D137" s="230" t="s">
        <v>151</v>
      </c>
      <c r="E137" s="37"/>
      <c r="F137" s="231" t="s">
        <v>900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151</v>
      </c>
      <c r="AU137" s="14" t="s">
        <v>149</v>
      </c>
    </row>
    <row r="138" s="2" customFormat="1" ht="14.4" customHeight="1">
      <c r="A138" s="35"/>
      <c r="B138" s="36"/>
      <c r="C138" s="216" t="s">
        <v>192</v>
      </c>
      <c r="D138" s="216" t="s">
        <v>144</v>
      </c>
      <c r="E138" s="217" t="s">
        <v>901</v>
      </c>
      <c r="F138" s="218" t="s">
        <v>902</v>
      </c>
      <c r="G138" s="219" t="s">
        <v>903</v>
      </c>
      <c r="H138" s="220">
        <v>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44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224</v>
      </c>
      <c r="AT138" s="228" t="s">
        <v>144</v>
      </c>
      <c r="AU138" s="228" t="s">
        <v>149</v>
      </c>
      <c r="AY138" s="14" t="s">
        <v>140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149</v>
      </c>
      <c r="BK138" s="229">
        <f>ROUND(I138*H138,2)</f>
        <v>0</v>
      </c>
      <c r="BL138" s="14" t="s">
        <v>224</v>
      </c>
      <c r="BM138" s="228" t="s">
        <v>904</v>
      </c>
    </row>
    <row r="139" s="2" customFormat="1">
      <c r="A139" s="35"/>
      <c r="B139" s="36"/>
      <c r="C139" s="37"/>
      <c r="D139" s="230" t="s">
        <v>151</v>
      </c>
      <c r="E139" s="37"/>
      <c r="F139" s="231" t="s">
        <v>902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151</v>
      </c>
      <c r="AU139" s="14" t="s">
        <v>149</v>
      </c>
    </row>
    <row r="140" s="2" customFormat="1" ht="14.4" customHeight="1">
      <c r="A140" s="35"/>
      <c r="B140" s="36"/>
      <c r="C140" s="216" t="s">
        <v>905</v>
      </c>
      <c r="D140" s="216" t="s">
        <v>144</v>
      </c>
      <c r="E140" s="217" t="s">
        <v>906</v>
      </c>
      <c r="F140" s="218" t="s">
        <v>907</v>
      </c>
      <c r="G140" s="219" t="s">
        <v>197</v>
      </c>
      <c r="H140" s="220">
        <v>0.024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44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224</v>
      </c>
      <c r="AT140" s="228" t="s">
        <v>144</v>
      </c>
      <c r="AU140" s="228" t="s">
        <v>149</v>
      </c>
      <c r="AY140" s="14" t="s">
        <v>140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149</v>
      </c>
      <c r="BK140" s="229">
        <f>ROUND(I140*H140,2)</f>
        <v>0</v>
      </c>
      <c r="BL140" s="14" t="s">
        <v>224</v>
      </c>
      <c r="BM140" s="228" t="s">
        <v>908</v>
      </c>
    </row>
    <row r="141" s="2" customFormat="1">
      <c r="A141" s="35"/>
      <c r="B141" s="36"/>
      <c r="C141" s="37"/>
      <c r="D141" s="230" t="s">
        <v>151</v>
      </c>
      <c r="E141" s="37"/>
      <c r="F141" s="231" t="s">
        <v>909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151</v>
      </c>
      <c r="AU141" s="14" t="s">
        <v>149</v>
      </c>
    </row>
    <row r="142" s="12" customFormat="1" ht="22.8" customHeight="1">
      <c r="A142" s="12"/>
      <c r="B142" s="200"/>
      <c r="C142" s="201"/>
      <c r="D142" s="202" t="s">
        <v>77</v>
      </c>
      <c r="E142" s="214" t="s">
        <v>447</v>
      </c>
      <c r="F142" s="214" t="s">
        <v>448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149</v>
      </c>
      <c r="AT142" s="212" t="s">
        <v>77</v>
      </c>
      <c r="AU142" s="212" t="s">
        <v>86</v>
      </c>
      <c r="AY142" s="211" t="s">
        <v>140</v>
      </c>
      <c r="BK142" s="213">
        <f>SUM(BK143:BK146)</f>
        <v>0</v>
      </c>
    </row>
    <row r="143" s="2" customFormat="1" ht="14.4" customHeight="1">
      <c r="A143" s="35"/>
      <c r="B143" s="36"/>
      <c r="C143" s="216" t="s">
        <v>910</v>
      </c>
      <c r="D143" s="216" t="s">
        <v>144</v>
      </c>
      <c r="E143" s="217" t="s">
        <v>459</v>
      </c>
      <c r="F143" s="218" t="s">
        <v>460</v>
      </c>
      <c r="G143" s="219" t="s">
        <v>436</v>
      </c>
      <c r="H143" s="220">
        <v>3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44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224</v>
      </c>
      <c r="AT143" s="228" t="s">
        <v>144</v>
      </c>
      <c r="AU143" s="228" t="s">
        <v>149</v>
      </c>
      <c r="AY143" s="14" t="s">
        <v>140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149</v>
      </c>
      <c r="BK143" s="229">
        <f>ROUND(I143*H143,2)</f>
        <v>0</v>
      </c>
      <c r="BL143" s="14" t="s">
        <v>224</v>
      </c>
      <c r="BM143" s="228" t="s">
        <v>911</v>
      </c>
    </row>
    <row r="144" s="2" customFormat="1">
      <c r="A144" s="35"/>
      <c r="B144" s="36"/>
      <c r="C144" s="37"/>
      <c r="D144" s="230" t="s">
        <v>151</v>
      </c>
      <c r="E144" s="37"/>
      <c r="F144" s="231" t="s">
        <v>462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151</v>
      </c>
      <c r="AU144" s="14" t="s">
        <v>149</v>
      </c>
    </row>
    <row r="145" s="2" customFormat="1" ht="14.4" customHeight="1">
      <c r="A145" s="35"/>
      <c r="B145" s="36"/>
      <c r="C145" s="235" t="s">
        <v>912</v>
      </c>
      <c r="D145" s="235" t="s">
        <v>171</v>
      </c>
      <c r="E145" s="236" t="s">
        <v>464</v>
      </c>
      <c r="F145" s="237" t="s">
        <v>465</v>
      </c>
      <c r="G145" s="238" t="s">
        <v>306</v>
      </c>
      <c r="H145" s="239">
        <v>3</v>
      </c>
      <c r="I145" s="240"/>
      <c r="J145" s="241">
        <f>ROUND(I145*H145,2)</f>
        <v>0</v>
      </c>
      <c r="K145" s="242"/>
      <c r="L145" s="243"/>
      <c r="M145" s="244" t="s">
        <v>1</v>
      </c>
      <c r="N145" s="245" t="s">
        <v>44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230</v>
      </c>
      <c r="AT145" s="228" t="s">
        <v>171</v>
      </c>
      <c r="AU145" s="228" t="s">
        <v>149</v>
      </c>
      <c r="AY145" s="14" t="s">
        <v>140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149</v>
      </c>
      <c r="BK145" s="229">
        <f>ROUND(I145*H145,2)</f>
        <v>0</v>
      </c>
      <c r="BL145" s="14" t="s">
        <v>224</v>
      </c>
      <c r="BM145" s="228" t="s">
        <v>913</v>
      </c>
    </row>
    <row r="146" s="2" customFormat="1">
      <c r="A146" s="35"/>
      <c r="B146" s="36"/>
      <c r="C146" s="37"/>
      <c r="D146" s="230" t="s">
        <v>151</v>
      </c>
      <c r="E146" s="37"/>
      <c r="F146" s="231" t="s">
        <v>465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151</v>
      </c>
      <c r="AU146" s="14" t="s">
        <v>149</v>
      </c>
    </row>
    <row r="147" s="12" customFormat="1" ht="22.8" customHeight="1">
      <c r="A147" s="12"/>
      <c r="B147" s="200"/>
      <c r="C147" s="201"/>
      <c r="D147" s="202" t="s">
        <v>77</v>
      </c>
      <c r="E147" s="214" t="s">
        <v>544</v>
      </c>
      <c r="F147" s="214" t="s">
        <v>545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SUM(P148:P165)</f>
        <v>0</v>
      </c>
      <c r="Q147" s="208"/>
      <c r="R147" s="209">
        <f>SUM(R148:R165)</f>
        <v>0.040090000000000001</v>
      </c>
      <c r="S147" s="208"/>
      <c r="T147" s="210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149</v>
      </c>
      <c r="AT147" s="212" t="s">
        <v>77</v>
      </c>
      <c r="AU147" s="212" t="s">
        <v>86</v>
      </c>
      <c r="AY147" s="211" t="s">
        <v>140</v>
      </c>
      <c r="BK147" s="213">
        <f>SUM(BK148:BK165)</f>
        <v>0</v>
      </c>
    </row>
    <row r="148" s="2" customFormat="1" ht="14.4" customHeight="1">
      <c r="A148" s="35"/>
      <c r="B148" s="36"/>
      <c r="C148" s="216" t="s">
        <v>914</v>
      </c>
      <c r="D148" s="216" t="s">
        <v>144</v>
      </c>
      <c r="E148" s="217" t="s">
        <v>915</v>
      </c>
      <c r="F148" s="218" t="s">
        <v>916</v>
      </c>
      <c r="G148" s="219" t="s">
        <v>251</v>
      </c>
      <c r="H148" s="220">
        <v>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44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224</v>
      </c>
      <c r="AT148" s="228" t="s">
        <v>144</v>
      </c>
      <c r="AU148" s="228" t="s">
        <v>149</v>
      </c>
      <c r="AY148" s="14" t="s">
        <v>140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149</v>
      </c>
      <c r="BK148" s="229">
        <f>ROUND(I148*H148,2)</f>
        <v>0</v>
      </c>
      <c r="BL148" s="14" t="s">
        <v>224</v>
      </c>
      <c r="BM148" s="228" t="s">
        <v>917</v>
      </c>
    </row>
    <row r="149" s="2" customFormat="1">
      <c r="A149" s="35"/>
      <c r="B149" s="36"/>
      <c r="C149" s="37"/>
      <c r="D149" s="230" t="s">
        <v>151</v>
      </c>
      <c r="E149" s="37"/>
      <c r="F149" s="231" t="s">
        <v>918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151</v>
      </c>
      <c r="AU149" s="14" t="s">
        <v>149</v>
      </c>
    </row>
    <row r="150" s="2" customFormat="1" ht="14.4" customHeight="1">
      <c r="A150" s="35"/>
      <c r="B150" s="36"/>
      <c r="C150" s="216" t="s">
        <v>919</v>
      </c>
      <c r="D150" s="216" t="s">
        <v>144</v>
      </c>
      <c r="E150" s="217" t="s">
        <v>920</v>
      </c>
      <c r="F150" s="218" t="s">
        <v>921</v>
      </c>
      <c r="G150" s="219" t="s">
        <v>251</v>
      </c>
      <c r="H150" s="220">
        <v>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44</v>
      </c>
      <c r="O150" s="88"/>
      <c r="P150" s="226">
        <f>O150*H150</f>
        <v>0</v>
      </c>
      <c r="Q150" s="226">
        <v>0.00199</v>
      </c>
      <c r="R150" s="226">
        <f>Q150*H150</f>
        <v>0.00199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224</v>
      </c>
      <c r="AT150" s="228" t="s">
        <v>144</v>
      </c>
      <c r="AU150" s="228" t="s">
        <v>149</v>
      </c>
      <c r="AY150" s="14" t="s">
        <v>140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149</v>
      </c>
      <c r="BK150" s="229">
        <f>ROUND(I150*H150,2)</f>
        <v>0</v>
      </c>
      <c r="BL150" s="14" t="s">
        <v>224</v>
      </c>
      <c r="BM150" s="228" t="s">
        <v>922</v>
      </c>
    </row>
    <row r="151" s="2" customFormat="1">
      <c r="A151" s="35"/>
      <c r="B151" s="36"/>
      <c r="C151" s="37"/>
      <c r="D151" s="230" t="s">
        <v>151</v>
      </c>
      <c r="E151" s="37"/>
      <c r="F151" s="231" t="s">
        <v>923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151</v>
      </c>
      <c r="AU151" s="14" t="s">
        <v>149</v>
      </c>
    </row>
    <row r="152" s="2" customFormat="1" ht="14.4" customHeight="1">
      <c r="A152" s="35"/>
      <c r="B152" s="36"/>
      <c r="C152" s="216" t="s">
        <v>566</v>
      </c>
      <c r="D152" s="216" t="s">
        <v>144</v>
      </c>
      <c r="E152" s="217" t="s">
        <v>547</v>
      </c>
      <c r="F152" s="218" t="s">
        <v>548</v>
      </c>
      <c r="G152" s="219" t="s">
        <v>251</v>
      </c>
      <c r="H152" s="220">
        <v>2.5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44</v>
      </c>
      <c r="O152" s="88"/>
      <c r="P152" s="226">
        <f>O152*H152</f>
        <v>0</v>
      </c>
      <c r="Q152" s="226">
        <v>0.00296</v>
      </c>
      <c r="R152" s="226">
        <f>Q152*H152</f>
        <v>0.0074000000000000003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224</v>
      </c>
      <c r="AT152" s="228" t="s">
        <v>144</v>
      </c>
      <c r="AU152" s="228" t="s">
        <v>149</v>
      </c>
      <c r="AY152" s="14" t="s">
        <v>140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149</v>
      </c>
      <c r="BK152" s="229">
        <f>ROUND(I152*H152,2)</f>
        <v>0</v>
      </c>
      <c r="BL152" s="14" t="s">
        <v>224</v>
      </c>
      <c r="BM152" s="228" t="s">
        <v>924</v>
      </c>
    </row>
    <row r="153" s="2" customFormat="1">
      <c r="A153" s="35"/>
      <c r="B153" s="36"/>
      <c r="C153" s="37"/>
      <c r="D153" s="230" t="s">
        <v>151</v>
      </c>
      <c r="E153" s="37"/>
      <c r="F153" s="231" t="s">
        <v>925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151</v>
      </c>
      <c r="AU153" s="14" t="s">
        <v>149</v>
      </c>
    </row>
    <row r="154" s="2" customFormat="1" ht="14.4" customHeight="1">
      <c r="A154" s="35"/>
      <c r="B154" s="36"/>
      <c r="C154" s="216" t="s">
        <v>8</v>
      </c>
      <c r="D154" s="216" t="s">
        <v>144</v>
      </c>
      <c r="E154" s="217" t="s">
        <v>557</v>
      </c>
      <c r="F154" s="218" t="s">
        <v>558</v>
      </c>
      <c r="G154" s="219" t="s">
        <v>251</v>
      </c>
      <c r="H154" s="220">
        <v>8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44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224</v>
      </c>
      <c r="AT154" s="228" t="s">
        <v>144</v>
      </c>
      <c r="AU154" s="228" t="s">
        <v>149</v>
      </c>
      <c r="AY154" s="14" t="s">
        <v>140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149</v>
      </c>
      <c r="BK154" s="229">
        <f>ROUND(I154*H154,2)</f>
        <v>0</v>
      </c>
      <c r="BL154" s="14" t="s">
        <v>224</v>
      </c>
      <c r="BM154" s="228" t="s">
        <v>926</v>
      </c>
    </row>
    <row r="155" s="2" customFormat="1">
      <c r="A155" s="35"/>
      <c r="B155" s="36"/>
      <c r="C155" s="37"/>
      <c r="D155" s="230" t="s">
        <v>151</v>
      </c>
      <c r="E155" s="37"/>
      <c r="F155" s="231" t="s">
        <v>927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151</v>
      </c>
      <c r="AU155" s="14" t="s">
        <v>149</v>
      </c>
    </row>
    <row r="156" s="2" customFormat="1" ht="14.4" customHeight="1">
      <c r="A156" s="35"/>
      <c r="B156" s="36"/>
      <c r="C156" s="216" t="s">
        <v>581</v>
      </c>
      <c r="D156" s="216" t="s">
        <v>144</v>
      </c>
      <c r="E156" s="217" t="s">
        <v>928</v>
      </c>
      <c r="F156" s="218" t="s">
        <v>929</v>
      </c>
      <c r="G156" s="219" t="s">
        <v>251</v>
      </c>
      <c r="H156" s="220">
        <v>2.5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44</v>
      </c>
      <c r="O156" s="88"/>
      <c r="P156" s="226">
        <f>O156*H156</f>
        <v>0</v>
      </c>
      <c r="Q156" s="226">
        <v>0.012279999999999999</v>
      </c>
      <c r="R156" s="226">
        <f>Q156*H156</f>
        <v>0.030699999999999998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224</v>
      </c>
      <c r="AT156" s="228" t="s">
        <v>144</v>
      </c>
      <c r="AU156" s="228" t="s">
        <v>149</v>
      </c>
      <c r="AY156" s="14" t="s">
        <v>140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149</v>
      </c>
      <c r="BK156" s="229">
        <f>ROUND(I156*H156,2)</f>
        <v>0</v>
      </c>
      <c r="BL156" s="14" t="s">
        <v>224</v>
      </c>
      <c r="BM156" s="228" t="s">
        <v>930</v>
      </c>
    </row>
    <row r="157" s="2" customFormat="1">
      <c r="A157" s="35"/>
      <c r="B157" s="36"/>
      <c r="C157" s="37"/>
      <c r="D157" s="230" t="s">
        <v>151</v>
      </c>
      <c r="E157" s="37"/>
      <c r="F157" s="231" t="s">
        <v>931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151</v>
      </c>
      <c r="AU157" s="14" t="s">
        <v>149</v>
      </c>
    </row>
    <row r="158" s="2" customFormat="1" ht="14.4" customHeight="1">
      <c r="A158" s="35"/>
      <c r="B158" s="36"/>
      <c r="C158" s="216" t="s">
        <v>224</v>
      </c>
      <c r="D158" s="216" t="s">
        <v>144</v>
      </c>
      <c r="E158" s="217" t="s">
        <v>567</v>
      </c>
      <c r="F158" s="218" t="s">
        <v>568</v>
      </c>
      <c r="G158" s="219" t="s">
        <v>251</v>
      </c>
      <c r="H158" s="220">
        <v>9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44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224</v>
      </c>
      <c r="AT158" s="228" t="s">
        <v>144</v>
      </c>
      <c r="AU158" s="228" t="s">
        <v>149</v>
      </c>
      <c r="AY158" s="14" t="s">
        <v>140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149</v>
      </c>
      <c r="BK158" s="229">
        <f>ROUND(I158*H158,2)</f>
        <v>0</v>
      </c>
      <c r="BL158" s="14" t="s">
        <v>224</v>
      </c>
      <c r="BM158" s="228" t="s">
        <v>932</v>
      </c>
    </row>
    <row r="159" s="2" customFormat="1">
      <c r="A159" s="35"/>
      <c r="B159" s="36"/>
      <c r="C159" s="37"/>
      <c r="D159" s="230" t="s">
        <v>151</v>
      </c>
      <c r="E159" s="37"/>
      <c r="F159" s="231" t="s">
        <v>570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151</v>
      </c>
      <c r="AU159" s="14" t="s">
        <v>149</v>
      </c>
    </row>
    <row r="160" s="2" customFormat="1" ht="14.4" customHeight="1">
      <c r="A160" s="35"/>
      <c r="B160" s="36"/>
      <c r="C160" s="216" t="s">
        <v>933</v>
      </c>
      <c r="D160" s="216" t="s">
        <v>144</v>
      </c>
      <c r="E160" s="217" t="s">
        <v>572</v>
      </c>
      <c r="F160" s="218" t="s">
        <v>573</v>
      </c>
      <c r="G160" s="219" t="s">
        <v>251</v>
      </c>
      <c r="H160" s="220">
        <v>8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44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224</v>
      </c>
      <c r="AT160" s="228" t="s">
        <v>144</v>
      </c>
      <c r="AU160" s="228" t="s">
        <v>149</v>
      </c>
      <c r="AY160" s="14" t="s">
        <v>140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149</v>
      </c>
      <c r="BK160" s="229">
        <f>ROUND(I160*H160,2)</f>
        <v>0</v>
      </c>
      <c r="BL160" s="14" t="s">
        <v>224</v>
      </c>
      <c r="BM160" s="228" t="s">
        <v>934</v>
      </c>
    </row>
    <row r="161" s="2" customFormat="1">
      <c r="A161" s="35"/>
      <c r="B161" s="36"/>
      <c r="C161" s="37"/>
      <c r="D161" s="230" t="s">
        <v>151</v>
      </c>
      <c r="E161" s="37"/>
      <c r="F161" s="231" t="s">
        <v>935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151</v>
      </c>
      <c r="AU161" s="14" t="s">
        <v>149</v>
      </c>
    </row>
    <row r="162" s="2" customFormat="1" ht="14.4" customHeight="1">
      <c r="A162" s="35"/>
      <c r="B162" s="36"/>
      <c r="C162" s="216" t="s">
        <v>585</v>
      </c>
      <c r="D162" s="216" t="s">
        <v>144</v>
      </c>
      <c r="E162" s="217" t="s">
        <v>936</v>
      </c>
      <c r="F162" s="218" t="s">
        <v>937</v>
      </c>
      <c r="G162" s="219" t="s">
        <v>251</v>
      </c>
      <c r="H162" s="220">
        <v>5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44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224</v>
      </c>
      <c r="AT162" s="228" t="s">
        <v>144</v>
      </c>
      <c r="AU162" s="228" t="s">
        <v>149</v>
      </c>
      <c r="AY162" s="14" t="s">
        <v>140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149</v>
      </c>
      <c r="BK162" s="229">
        <f>ROUND(I162*H162,2)</f>
        <v>0</v>
      </c>
      <c r="BL162" s="14" t="s">
        <v>224</v>
      </c>
      <c r="BM162" s="228" t="s">
        <v>938</v>
      </c>
    </row>
    <row r="163" s="2" customFormat="1">
      <c r="A163" s="35"/>
      <c r="B163" s="36"/>
      <c r="C163" s="37"/>
      <c r="D163" s="230" t="s">
        <v>151</v>
      </c>
      <c r="E163" s="37"/>
      <c r="F163" s="231" t="s">
        <v>939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151</v>
      </c>
      <c r="AU163" s="14" t="s">
        <v>149</v>
      </c>
    </row>
    <row r="164" s="2" customFormat="1" ht="14.4" customHeight="1">
      <c r="A164" s="35"/>
      <c r="B164" s="36"/>
      <c r="C164" s="216" t="s">
        <v>940</v>
      </c>
      <c r="D164" s="216" t="s">
        <v>144</v>
      </c>
      <c r="E164" s="217" t="s">
        <v>586</v>
      </c>
      <c r="F164" s="218" t="s">
        <v>587</v>
      </c>
      <c r="G164" s="219" t="s">
        <v>197</v>
      </c>
      <c r="H164" s="220">
        <v>0.059999999999999998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44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224</v>
      </c>
      <c r="AT164" s="228" t="s">
        <v>144</v>
      </c>
      <c r="AU164" s="228" t="s">
        <v>149</v>
      </c>
      <c r="AY164" s="14" t="s">
        <v>140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149</v>
      </c>
      <c r="BK164" s="229">
        <f>ROUND(I164*H164,2)</f>
        <v>0</v>
      </c>
      <c r="BL164" s="14" t="s">
        <v>224</v>
      </c>
      <c r="BM164" s="228" t="s">
        <v>941</v>
      </c>
    </row>
    <row r="165" s="2" customFormat="1">
      <c r="A165" s="35"/>
      <c r="B165" s="36"/>
      <c r="C165" s="37"/>
      <c r="D165" s="230" t="s">
        <v>151</v>
      </c>
      <c r="E165" s="37"/>
      <c r="F165" s="231" t="s">
        <v>589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151</v>
      </c>
      <c r="AU165" s="14" t="s">
        <v>149</v>
      </c>
    </row>
    <row r="166" s="12" customFormat="1" ht="22.8" customHeight="1">
      <c r="A166" s="12"/>
      <c r="B166" s="200"/>
      <c r="C166" s="201"/>
      <c r="D166" s="202" t="s">
        <v>77</v>
      </c>
      <c r="E166" s="214" t="s">
        <v>597</v>
      </c>
      <c r="F166" s="214" t="s">
        <v>598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v>0</v>
      </c>
      <c r="Q166" s="208"/>
      <c r="R166" s="209">
        <v>0</v>
      </c>
      <c r="S166" s="208"/>
      <c r="T166" s="210"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149</v>
      </c>
      <c r="AT166" s="212" t="s">
        <v>77</v>
      </c>
      <c r="AU166" s="212" t="s">
        <v>86</v>
      </c>
      <c r="AY166" s="211" t="s">
        <v>140</v>
      </c>
      <c r="BK166" s="213">
        <v>0</v>
      </c>
    </row>
    <row r="167" s="12" customFormat="1" ht="22.8" customHeight="1">
      <c r="A167" s="12"/>
      <c r="B167" s="200"/>
      <c r="C167" s="201"/>
      <c r="D167" s="202" t="s">
        <v>77</v>
      </c>
      <c r="E167" s="214" t="s">
        <v>700</v>
      </c>
      <c r="F167" s="214" t="s">
        <v>701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SUM(P168:P173)</f>
        <v>0</v>
      </c>
      <c r="Q167" s="208"/>
      <c r="R167" s="209">
        <f>SUM(R168:R173)</f>
        <v>0</v>
      </c>
      <c r="S167" s="208"/>
      <c r="T167" s="210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149</v>
      </c>
      <c r="AT167" s="212" t="s">
        <v>77</v>
      </c>
      <c r="AU167" s="212" t="s">
        <v>86</v>
      </c>
      <c r="AY167" s="211" t="s">
        <v>140</v>
      </c>
      <c r="BK167" s="213">
        <f>SUM(BK168:BK173)</f>
        <v>0</v>
      </c>
    </row>
    <row r="168" s="2" customFormat="1" ht="14.4" customHeight="1">
      <c r="A168" s="35"/>
      <c r="B168" s="36"/>
      <c r="C168" s="216" t="s">
        <v>381</v>
      </c>
      <c r="D168" s="216" t="s">
        <v>144</v>
      </c>
      <c r="E168" s="217" t="s">
        <v>735</v>
      </c>
      <c r="F168" s="218" t="s">
        <v>736</v>
      </c>
      <c r="G168" s="219" t="s">
        <v>737</v>
      </c>
      <c r="H168" s="220">
        <v>50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44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224</v>
      </c>
      <c r="AT168" s="228" t="s">
        <v>144</v>
      </c>
      <c r="AU168" s="228" t="s">
        <v>149</v>
      </c>
      <c r="AY168" s="14" t="s">
        <v>140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149</v>
      </c>
      <c r="BK168" s="229">
        <f>ROUND(I168*H168,2)</f>
        <v>0</v>
      </c>
      <c r="BL168" s="14" t="s">
        <v>224</v>
      </c>
      <c r="BM168" s="228" t="s">
        <v>942</v>
      </c>
    </row>
    <row r="169" s="2" customFormat="1">
      <c r="A169" s="35"/>
      <c r="B169" s="36"/>
      <c r="C169" s="37"/>
      <c r="D169" s="230" t="s">
        <v>151</v>
      </c>
      <c r="E169" s="37"/>
      <c r="F169" s="231" t="s">
        <v>739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151</v>
      </c>
      <c r="AU169" s="14" t="s">
        <v>149</v>
      </c>
    </row>
    <row r="170" s="2" customFormat="1" ht="14.4" customHeight="1">
      <c r="A170" s="35"/>
      <c r="B170" s="36"/>
      <c r="C170" s="235" t="s">
        <v>943</v>
      </c>
      <c r="D170" s="235" t="s">
        <v>171</v>
      </c>
      <c r="E170" s="236" t="s">
        <v>741</v>
      </c>
      <c r="F170" s="237" t="s">
        <v>742</v>
      </c>
      <c r="G170" s="238" t="s">
        <v>737</v>
      </c>
      <c r="H170" s="239">
        <v>50</v>
      </c>
      <c r="I170" s="240"/>
      <c r="J170" s="241">
        <f>ROUND(I170*H170,2)</f>
        <v>0</v>
      </c>
      <c r="K170" s="242"/>
      <c r="L170" s="243"/>
      <c r="M170" s="244" t="s">
        <v>1</v>
      </c>
      <c r="N170" s="245" t="s">
        <v>44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230</v>
      </c>
      <c r="AT170" s="228" t="s">
        <v>171</v>
      </c>
      <c r="AU170" s="228" t="s">
        <v>149</v>
      </c>
      <c r="AY170" s="14" t="s">
        <v>140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149</v>
      </c>
      <c r="BK170" s="229">
        <f>ROUND(I170*H170,2)</f>
        <v>0</v>
      </c>
      <c r="BL170" s="14" t="s">
        <v>224</v>
      </c>
      <c r="BM170" s="228" t="s">
        <v>944</v>
      </c>
    </row>
    <row r="171" s="2" customFormat="1">
      <c r="A171" s="35"/>
      <c r="B171" s="36"/>
      <c r="C171" s="37"/>
      <c r="D171" s="230" t="s">
        <v>151</v>
      </c>
      <c r="E171" s="37"/>
      <c r="F171" s="231" t="s">
        <v>742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151</v>
      </c>
      <c r="AU171" s="14" t="s">
        <v>149</v>
      </c>
    </row>
    <row r="172" s="2" customFormat="1" ht="14.4" customHeight="1">
      <c r="A172" s="35"/>
      <c r="B172" s="36"/>
      <c r="C172" s="216" t="s">
        <v>7</v>
      </c>
      <c r="D172" s="216" t="s">
        <v>144</v>
      </c>
      <c r="E172" s="217" t="s">
        <v>745</v>
      </c>
      <c r="F172" s="218" t="s">
        <v>746</v>
      </c>
      <c r="G172" s="219" t="s">
        <v>197</v>
      </c>
      <c r="H172" s="220">
        <v>0.106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44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224</v>
      </c>
      <c r="AT172" s="228" t="s">
        <v>144</v>
      </c>
      <c r="AU172" s="228" t="s">
        <v>149</v>
      </c>
      <c r="AY172" s="14" t="s">
        <v>140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149</v>
      </c>
      <c r="BK172" s="229">
        <f>ROUND(I172*H172,2)</f>
        <v>0</v>
      </c>
      <c r="BL172" s="14" t="s">
        <v>224</v>
      </c>
      <c r="BM172" s="228" t="s">
        <v>945</v>
      </c>
    </row>
    <row r="173" s="2" customFormat="1">
      <c r="A173" s="35"/>
      <c r="B173" s="36"/>
      <c r="C173" s="37"/>
      <c r="D173" s="230" t="s">
        <v>151</v>
      </c>
      <c r="E173" s="37"/>
      <c r="F173" s="231" t="s">
        <v>748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151</v>
      </c>
      <c r="AU173" s="14" t="s">
        <v>149</v>
      </c>
    </row>
    <row r="174" s="12" customFormat="1" ht="22.8" customHeight="1">
      <c r="A174" s="12"/>
      <c r="B174" s="200"/>
      <c r="C174" s="201"/>
      <c r="D174" s="202" t="s">
        <v>77</v>
      </c>
      <c r="E174" s="214" t="s">
        <v>749</v>
      </c>
      <c r="F174" s="214" t="s">
        <v>750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SUM(P175:P188)</f>
        <v>0</v>
      </c>
      <c r="Q174" s="208"/>
      <c r="R174" s="209">
        <f>SUM(R175:R188)</f>
        <v>0</v>
      </c>
      <c r="S174" s="208"/>
      <c r="T174" s="210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149</v>
      </c>
      <c r="AT174" s="212" t="s">
        <v>77</v>
      </c>
      <c r="AU174" s="212" t="s">
        <v>86</v>
      </c>
      <c r="AY174" s="211" t="s">
        <v>140</v>
      </c>
      <c r="BK174" s="213">
        <f>SUM(BK175:BK188)</f>
        <v>0</v>
      </c>
    </row>
    <row r="175" s="2" customFormat="1" ht="14.4" customHeight="1">
      <c r="A175" s="35"/>
      <c r="B175" s="36"/>
      <c r="C175" s="216" t="s">
        <v>395</v>
      </c>
      <c r="D175" s="216" t="s">
        <v>144</v>
      </c>
      <c r="E175" s="217" t="s">
        <v>752</v>
      </c>
      <c r="F175" s="218" t="s">
        <v>753</v>
      </c>
      <c r="G175" s="219" t="s">
        <v>147</v>
      </c>
      <c r="H175" s="220">
        <v>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44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224</v>
      </c>
      <c r="AT175" s="228" t="s">
        <v>144</v>
      </c>
      <c r="AU175" s="228" t="s">
        <v>149</v>
      </c>
      <c r="AY175" s="14" t="s">
        <v>140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149</v>
      </c>
      <c r="BK175" s="229">
        <f>ROUND(I175*H175,2)</f>
        <v>0</v>
      </c>
      <c r="BL175" s="14" t="s">
        <v>224</v>
      </c>
      <c r="BM175" s="228" t="s">
        <v>946</v>
      </c>
    </row>
    <row r="176" s="2" customFormat="1">
      <c r="A176" s="35"/>
      <c r="B176" s="36"/>
      <c r="C176" s="37"/>
      <c r="D176" s="230" t="s">
        <v>151</v>
      </c>
      <c r="E176" s="37"/>
      <c r="F176" s="231" t="s">
        <v>755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151</v>
      </c>
      <c r="AU176" s="14" t="s">
        <v>149</v>
      </c>
    </row>
    <row r="177" s="2" customFormat="1" ht="14.4" customHeight="1">
      <c r="A177" s="35"/>
      <c r="B177" s="36"/>
      <c r="C177" s="216" t="s">
        <v>400</v>
      </c>
      <c r="D177" s="216" t="s">
        <v>144</v>
      </c>
      <c r="E177" s="217" t="s">
        <v>757</v>
      </c>
      <c r="F177" s="218" t="s">
        <v>758</v>
      </c>
      <c r="G177" s="219" t="s">
        <v>147</v>
      </c>
      <c r="H177" s="220">
        <v>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44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224</v>
      </c>
      <c r="AT177" s="228" t="s">
        <v>144</v>
      </c>
      <c r="AU177" s="228" t="s">
        <v>149</v>
      </c>
      <c r="AY177" s="14" t="s">
        <v>140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149</v>
      </c>
      <c r="BK177" s="229">
        <f>ROUND(I177*H177,2)</f>
        <v>0</v>
      </c>
      <c r="BL177" s="14" t="s">
        <v>224</v>
      </c>
      <c r="BM177" s="228" t="s">
        <v>947</v>
      </c>
    </row>
    <row r="178" s="2" customFormat="1">
      <c r="A178" s="35"/>
      <c r="B178" s="36"/>
      <c r="C178" s="37"/>
      <c r="D178" s="230" t="s">
        <v>151</v>
      </c>
      <c r="E178" s="37"/>
      <c r="F178" s="231" t="s">
        <v>760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151</v>
      </c>
      <c r="AU178" s="14" t="s">
        <v>149</v>
      </c>
    </row>
    <row r="179" s="2" customFormat="1" ht="14.4" customHeight="1">
      <c r="A179" s="35"/>
      <c r="B179" s="36"/>
      <c r="C179" s="216" t="s">
        <v>404</v>
      </c>
      <c r="D179" s="216" t="s">
        <v>144</v>
      </c>
      <c r="E179" s="217" t="s">
        <v>762</v>
      </c>
      <c r="F179" s="218" t="s">
        <v>763</v>
      </c>
      <c r="G179" s="219" t="s">
        <v>147</v>
      </c>
      <c r="H179" s="220">
        <v>1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44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224</v>
      </c>
      <c r="AT179" s="228" t="s">
        <v>144</v>
      </c>
      <c r="AU179" s="228" t="s">
        <v>149</v>
      </c>
      <c r="AY179" s="14" t="s">
        <v>140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149</v>
      </c>
      <c r="BK179" s="229">
        <f>ROUND(I179*H179,2)</f>
        <v>0</v>
      </c>
      <c r="BL179" s="14" t="s">
        <v>224</v>
      </c>
      <c r="BM179" s="228" t="s">
        <v>948</v>
      </c>
    </row>
    <row r="180" s="2" customFormat="1">
      <c r="A180" s="35"/>
      <c r="B180" s="36"/>
      <c r="C180" s="37"/>
      <c r="D180" s="230" t="s">
        <v>151</v>
      </c>
      <c r="E180" s="37"/>
      <c r="F180" s="231" t="s">
        <v>765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151</v>
      </c>
      <c r="AU180" s="14" t="s">
        <v>149</v>
      </c>
    </row>
    <row r="181" s="2" customFormat="1" ht="14.4" customHeight="1">
      <c r="A181" s="35"/>
      <c r="B181" s="36"/>
      <c r="C181" s="216" t="s">
        <v>624</v>
      </c>
      <c r="D181" s="216" t="s">
        <v>144</v>
      </c>
      <c r="E181" s="217" t="s">
        <v>767</v>
      </c>
      <c r="F181" s="218" t="s">
        <v>768</v>
      </c>
      <c r="G181" s="219" t="s">
        <v>251</v>
      </c>
      <c r="H181" s="220">
        <v>18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44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224</v>
      </c>
      <c r="AT181" s="228" t="s">
        <v>144</v>
      </c>
      <c r="AU181" s="228" t="s">
        <v>149</v>
      </c>
      <c r="AY181" s="14" t="s">
        <v>140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149</v>
      </c>
      <c r="BK181" s="229">
        <f>ROUND(I181*H181,2)</f>
        <v>0</v>
      </c>
      <c r="BL181" s="14" t="s">
        <v>224</v>
      </c>
      <c r="BM181" s="228" t="s">
        <v>949</v>
      </c>
    </row>
    <row r="182" s="2" customFormat="1">
      <c r="A182" s="35"/>
      <c r="B182" s="36"/>
      <c r="C182" s="37"/>
      <c r="D182" s="230" t="s">
        <v>151</v>
      </c>
      <c r="E182" s="37"/>
      <c r="F182" s="231" t="s">
        <v>768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151</v>
      </c>
      <c r="AU182" s="14" t="s">
        <v>149</v>
      </c>
    </row>
    <row r="183" s="2" customFormat="1" ht="14.4" customHeight="1">
      <c r="A183" s="35"/>
      <c r="B183" s="36"/>
      <c r="C183" s="216" t="s">
        <v>950</v>
      </c>
      <c r="D183" s="216" t="s">
        <v>144</v>
      </c>
      <c r="E183" s="217" t="s">
        <v>771</v>
      </c>
      <c r="F183" s="218" t="s">
        <v>772</v>
      </c>
      <c r="G183" s="219" t="s">
        <v>251</v>
      </c>
      <c r="H183" s="220">
        <v>3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44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224</v>
      </c>
      <c r="AT183" s="228" t="s">
        <v>144</v>
      </c>
      <c r="AU183" s="228" t="s">
        <v>149</v>
      </c>
      <c r="AY183" s="14" t="s">
        <v>140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149</v>
      </c>
      <c r="BK183" s="229">
        <f>ROUND(I183*H183,2)</f>
        <v>0</v>
      </c>
      <c r="BL183" s="14" t="s">
        <v>224</v>
      </c>
      <c r="BM183" s="228" t="s">
        <v>951</v>
      </c>
    </row>
    <row r="184" s="2" customFormat="1">
      <c r="A184" s="35"/>
      <c r="B184" s="36"/>
      <c r="C184" s="37"/>
      <c r="D184" s="230" t="s">
        <v>151</v>
      </c>
      <c r="E184" s="37"/>
      <c r="F184" s="231" t="s">
        <v>774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151</v>
      </c>
      <c r="AU184" s="14" t="s">
        <v>149</v>
      </c>
    </row>
    <row r="185" s="2" customFormat="1" ht="14.4" customHeight="1">
      <c r="A185" s="35"/>
      <c r="B185" s="36"/>
      <c r="C185" s="216" t="s">
        <v>453</v>
      </c>
      <c r="D185" s="216" t="s">
        <v>144</v>
      </c>
      <c r="E185" s="217" t="s">
        <v>776</v>
      </c>
      <c r="F185" s="218" t="s">
        <v>777</v>
      </c>
      <c r="G185" s="219" t="s">
        <v>251</v>
      </c>
      <c r="H185" s="220">
        <v>18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44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224</v>
      </c>
      <c r="AT185" s="228" t="s">
        <v>144</v>
      </c>
      <c r="AU185" s="228" t="s">
        <v>149</v>
      </c>
      <c r="AY185" s="14" t="s">
        <v>140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149</v>
      </c>
      <c r="BK185" s="229">
        <f>ROUND(I185*H185,2)</f>
        <v>0</v>
      </c>
      <c r="BL185" s="14" t="s">
        <v>224</v>
      </c>
      <c r="BM185" s="228" t="s">
        <v>952</v>
      </c>
    </row>
    <row r="186" s="2" customFormat="1">
      <c r="A186" s="35"/>
      <c r="B186" s="36"/>
      <c r="C186" s="37"/>
      <c r="D186" s="230" t="s">
        <v>151</v>
      </c>
      <c r="E186" s="37"/>
      <c r="F186" s="231" t="s">
        <v>779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151</v>
      </c>
      <c r="AU186" s="14" t="s">
        <v>149</v>
      </c>
    </row>
    <row r="187" s="2" customFormat="1" ht="14.4" customHeight="1">
      <c r="A187" s="35"/>
      <c r="B187" s="36"/>
      <c r="C187" s="216" t="s">
        <v>953</v>
      </c>
      <c r="D187" s="216" t="s">
        <v>144</v>
      </c>
      <c r="E187" s="217" t="s">
        <v>781</v>
      </c>
      <c r="F187" s="218" t="s">
        <v>782</v>
      </c>
      <c r="G187" s="219" t="s">
        <v>251</v>
      </c>
      <c r="H187" s="220">
        <v>3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44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224</v>
      </c>
      <c r="AT187" s="228" t="s">
        <v>144</v>
      </c>
      <c r="AU187" s="228" t="s">
        <v>149</v>
      </c>
      <c r="AY187" s="14" t="s">
        <v>140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149</v>
      </c>
      <c r="BK187" s="229">
        <f>ROUND(I187*H187,2)</f>
        <v>0</v>
      </c>
      <c r="BL187" s="14" t="s">
        <v>224</v>
      </c>
      <c r="BM187" s="228" t="s">
        <v>954</v>
      </c>
    </row>
    <row r="188" s="2" customFormat="1">
      <c r="A188" s="35"/>
      <c r="B188" s="36"/>
      <c r="C188" s="37"/>
      <c r="D188" s="230" t="s">
        <v>151</v>
      </c>
      <c r="E188" s="37"/>
      <c r="F188" s="231" t="s">
        <v>784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151</v>
      </c>
      <c r="AU188" s="14" t="s">
        <v>149</v>
      </c>
    </row>
    <row r="189" s="12" customFormat="1" ht="25.92" customHeight="1">
      <c r="A189" s="12"/>
      <c r="B189" s="200"/>
      <c r="C189" s="201"/>
      <c r="D189" s="202" t="s">
        <v>77</v>
      </c>
      <c r="E189" s="203" t="s">
        <v>785</v>
      </c>
      <c r="F189" s="203" t="s">
        <v>786</v>
      </c>
      <c r="G189" s="201"/>
      <c r="H189" s="201"/>
      <c r="I189" s="204"/>
      <c r="J189" s="205">
        <f>BK189</f>
        <v>0</v>
      </c>
      <c r="K189" s="201"/>
      <c r="L189" s="206"/>
      <c r="M189" s="207"/>
      <c r="N189" s="208"/>
      <c r="O189" s="208"/>
      <c r="P189" s="209">
        <f>P190+SUM(P191:P217)</f>
        <v>0</v>
      </c>
      <c r="Q189" s="208"/>
      <c r="R189" s="209">
        <f>R190+SUM(R191:R217)</f>
        <v>0</v>
      </c>
      <c r="S189" s="208"/>
      <c r="T189" s="210">
        <f>T190+SUM(T191:T217)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148</v>
      </c>
      <c r="AT189" s="212" t="s">
        <v>77</v>
      </c>
      <c r="AU189" s="212" t="s">
        <v>78</v>
      </c>
      <c r="AY189" s="211" t="s">
        <v>140</v>
      </c>
      <c r="BK189" s="213">
        <f>BK190+SUM(BK191:BK217)</f>
        <v>0</v>
      </c>
    </row>
    <row r="190" s="2" customFormat="1" ht="14.4" customHeight="1">
      <c r="A190" s="35"/>
      <c r="B190" s="36"/>
      <c r="C190" s="216" t="s">
        <v>664</v>
      </c>
      <c r="D190" s="216" t="s">
        <v>144</v>
      </c>
      <c r="E190" s="217" t="s">
        <v>799</v>
      </c>
      <c r="F190" s="218" t="s">
        <v>800</v>
      </c>
      <c r="G190" s="219" t="s">
        <v>593</v>
      </c>
      <c r="H190" s="220">
        <v>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44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594</v>
      </c>
      <c r="AT190" s="228" t="s">
        <v>144</v>
      </c>
      <c r="AU190" s="228" t="s">
        <v>86</v>
      </c>
      <c r="AY190" s="14" t="s">
        <v>140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149</v>
      </c>
      <c r="BK190" s="229">
        <f>ROUND(I190*H190,2)</f>
        <v>0</v>
      </c>
      <c r="BL190" s="14" t="s">
        <v>594</v>
      </c>
      <c r="BM190" s="228" t="s">
        <v>955</v>
      </c>
    </row>
    <row r="191" s="2" customFormat="1">
      <c r="A191" s="35"/>
      <c r="B191" s="36"/>
      <c r="C191" s="37"/>
      <c r="D191" s="230" t="s">
        <v>151</v>
      </c>
      <c r="E191" s="37"/>
      <c r="F191" s="231" t="s">
        <v>800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151</v>
      </c>
      <c r="AU191" s="14" t="s">
        <v>86</v>
      </c>
    </row>
    <row r="192" s="2" customFormat="1" ht="14.4" customHeight="1">
      <c r="A192" s="35"/>
      <c r="B192" s="36"/>
      <c r="C192" s="216" t="s">
        <v>956</v>
      </c>
      <c r="D192" s="216" t="s">
        <v>144</v>
      </c>
      <c r="E192" s="217" t="s">
        <v>957</v>
      </c>
      <c r="F192" s="218" t="s">
        <v>958</v>
      </c>
      <c r="G192" s="219" t="s">
        <v>306</v>
      </c>
      <c r="H192" s="220">
        <v>1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44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148</v>
      </c>
      <c r="AT192" s="228" t="s">
        <v>144</v>
      </c>
      <c r="AU192" s="228" t="s">
        <v>86</v>
      </c>
      <c r="AY192" s="14" t="s">
        <v>140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149</v>
      </c>
      <c r="BK192" s="229">
        <f>ROUND(I192*H192,2)</f>
        <v>0</v>
      </c>
      <c r="BL192" s="14" t="s">
        <v>148</v>
      </c>
      <c r="BM192" s="228" t="s">
        <v>959</v>
      </c>
    </row>
    <row r="193" s="2" customFormat="1">
      <c r="A193" s="35"/>
      <c r="B193" s="36"/>
      <c r="C193" s="37"/>
      <c r="D193" s="230" t="s">
        <v>151</v>
      </c>
      <c r="E193" s="37"/>
      <c r="F193" s="231" t="s">
        <v>958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151</v>
      </c>
      <c r="AU193" s="14" t="s">
        <v>86</v>
      </c>
    </row>
    <row r="194" s="2" customFormat="1" ht="14.4" customHeight="1">
      <c r="A194" s="35"/>
      <c r="B194" s="36"/>
      <c r="C194" s="216" t="s">
        <v>679</v>
      </c>
      <c r="D194" s="216" t="s">
        <v>144</v>
      </c>
      <c r="E194" s="217" t="s">
        <v>815</v>
      </c>
      <c r="F194" s="218" t="s">
        <v>816</v>
      </c>
      <c r="G194" s="219" t="s">
        <v>436</v>
      </c>
      <c r="H194" s="220">
        <v>1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44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594</v>
      </c>
      <c r="AT194" s="228" t="s">
        <v>144</v>
      </c>
      <c r="AU194" s="228" t="s">
        <v>86</v>
      </c>
      <c r="AY194" s="14" t="s">
        <v>140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149</v>
      </c>
      <c r="BK194" s="229">
        <f>ROUND(I194*H194,2)</f>
        <v>0</v>
      </c>
      <c r="BL194" s="14" t="s">
        <v>594</v>
      </c>
      <c r="BM194" s="228" t="s">
        <v>960</v>
      </c>
    </row>
    <row r="195" s="2" customFormat="1">
      <c r="A195" s="35"/>
      <c r="B195" s="36"/>
      <c r="C195" s="37"/>
      <c r="D195" s="230" t="s">
        <v>151</v>
      </c>
      <c r="E195" s="37"/>
      <c r="F195" s="231" t="s">
        <v>816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151</v>
      </c>
      <c r="AU195" s="14" t="s">
        <v>86</v>
      </c>
    </row>
    <row r="196" s="2" customFormat="1" ht="14.4" customHeight="1">
      <c r="A196" s="35"/>
      <c r="B196" s="36"/>
      <c r="C196" s="216" t="s">
        <v>684</v>
      </c>
      <c r="D196" s="216" t="s">
        <v>144</v>
      </c>
      <c r="E196" s="217" t="s">
        <v>819</v>
      </c>
      <c r="F196" s="218" t="s">
        <v>820</v>
      </c>
      <c r="G196" s="219" t="s">
        <v>179</v>
      </c>
      <c r="H196" s="220">
        <v>25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44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594</v>
      </c>
      <c r="AT196" s="228" t="s">
        <v>144</v>
      </c>
      <c r="AU196" s="228" t="s">
        <v>86</v>
      </c>
      <c r="AY196" s="14" t="s">
        <v>140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149</v>
      </c>
      <c r="BK196" s="229">
        <f>ROUND(I196*H196,2)</f>
        <v>0</v>
      </c>
      <c r="BL196" s="14" t="s">
        <v>594</v>
      </c>
      <c r="BM196" s="228" t="s">
        <v>961</v>
      </c>
    </row>
    <row r="197" s="2" customFormat="1">
      <c r="A197" s="35"/>
      <c r="B197" s="36"/>
      <c r="C197" s="37"/>
      <c r="D197" s="230" t="s">
        <v>151</v>
      </c>
      <c r="E197" s="37"/>
      <c r="F197" s="231" t="s">
        <v>822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151</v>
      </c>
      <c r="AU197" s="14" t="s">
        <v>86</v>
      </c>
    </row>
    <row r="198" s="2" customFormat="1" ht="14.4" customHeight="1">
      <c r="A198" s="35"/>
      <c r="B198" s="36"/>
      <c r="C198" s="216" t="s">
        <v>962</v>
      </c>
      <c r="D198" s="216" t="s">
        <v>144</v>
      </c>
      <c r="E198" s="217" t="s">
        <v>824</v>
      </c>
      <c r="F198" s="218" t="s">
        <v>825</v>
      </c>
      <c r="G198" s="219" t="s">
        <v>593</v>
      </c>
      <c r="H198" s="220">
        <v>2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44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594</v>
      </c>
      <c r="AT198" s="228" t="s">
        <v>144</v>
      </c>
      <c r="AU198" s="228" t="s">
        <v>86</v>
      </c>
      <c r="AY198" s="14" t="s">
        <v>140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149</v>
      </c>
      <c r="BK198" s="229">
        <f>ROUND(I198*H198,2)</f>
        <v>0</v>
      </c>
      <c r="BL198" s="14" t="s">
        <v>594</v>
      </c>
      <c r="BM198" s="228" t="s">
        <v>963</v>
      </c>
    </row>
    <row r="199" s="2" customFormat="1">
      <c r="A199" s="35"/>
      <c r="B199" s="36"/>
      <c r="C199" s="37"/>
      <c r="D199" s="230" t="s">
        <v>151</v>
      </c>
      <c r="E199" s="37"/>
      <c r="F199" s="231" t="s">
        <v>825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151</v>
      </c>
      <c r="AU199" s="14" t="s">
        <v>86</v>
      </c>
    </row>
    <row r="200" s="2" customFormat="1" ht="14.4" customHeight="1">
      <c r="A200" s="35"/>
      <c r="B200" s="36"/>
      <c r="C200" s="216" t="s">
        <v>734</v>
      </c>
      <c r="D200" s="216" t="s">
        <v>144</v>
      </c>
      <c r="E200" s="217" t="s">
        <v>828</v>
      </c>
      <c r="F200" s="218" t="s">
        <v>829</v>
      </c>
      <c r="G200" s="219" t="s">
        <v>436</v>
      </c>
      <c r="H200" s="220">
        <v>1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44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594</v>
      </c>
      <c r="AT200" s="228" t="s">
        <v>144</v>
      </c>
      <c r="AU200" s="228" t="s">
        <v>86</v>
      </c>
      <c r="AY200" s="14" t="s">
        <v>140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149</v>
      </c>
      <c r="BK200" s="229">
        <f>ROUND(I200*H200,2)</f>
        <v>0</v>
      </c>
      <c r="BL200" s="14" t="s">
        <v>594</v>
      </c>
      <c r="BM200" s="228" t="s">
        <v>964</v>
      </c>
    </row>
    <row r="201" s="2" customFormat="1">
      <c r="A201" s="35"/>
      <c r="B201" s="36"/>
      <c r="C201" s="37"/>
      <c r="D201" s="230" t="s">
        <v>151</v>
      </c>
      <c r="E201" s="37"/>
      <c r="F201" s="231" t="s">
        <v>829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151</v>
      </c>
      <c r="AU201" s="14" t="s">
        <v>86</v>
      </c>
    </row>
    <row r="202" s="2" customFormat="1" ht="14.4" customHeight="1">
      <c r="A202" s="35"/>
      <c r="B202" s="36"/>
      <c r="C202" s="216" t="s">
        <v>740</v>
      </c>
      <c r="D202" s="216" t="s">
        <v>144</v>
      </c>
      <c r="E202" s="217" t="s">
        <v>832</v>
      </c>
      <c r="F202" s="218" t="s">
        <v>833</v>
      </c>
      <c r="G202" s="219" t="s">
        <v>306</v>
      </c>
      <c r="H202" s="220">
        <v>1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44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594</v>
      </c>
      <c r="AT202" s="228" t="s">
        <v>144</v>
      </c>
      <c r="AU202" s="228" t="s">
        <v>86</v>
      </c>
      <c r="AY202" s="14" t="s">
        <v>140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149</v>
      </c>
      <c r="BK202" s="229">
        <f>ROUND(I202*H202,2)</f>
        <v>0</v>
      </c>
      <c r="BL202" s="14" t="s">
        <v>594</v>
      </c>
      <c r="BM202" s="228" t="s">
        <v>965</v>
      </c>
    </row>
    <row r="203" s="2" customFormat="1">
      <c r="A203" s="35"/>
      <c r="B203" s="36"/>
      <c r="C203" s="37"/>
      <c r="D203" s="230" t="s">
        <v>151</v>
      </c>
      <c r="E203" s="37"/>
      <c r="F203" s="231" t="s">
        <v>833</v>
      </c>
      <c r="G203" s="37"/>
      <c r="H203" s="37"/>
      <c r="I203" s="232"/>
      <c r="J203" s="37"/>
      <c r="K203" s="37"/>
      <c r="L203" s="41"/>
      <c r="M203" s="233"/>
      <c r="N203" s="23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151</v>
      </c>
      <c r="AU203" s="14" t="s">
        <v>86</v>
      </c>
    </row>
    <row r="204" s="2" customFormat="1" ht="14.4" customHeight="1">
      <c r="A204" s="35"/>
      <c r="B204" s="36"/>
      <c r="C204" s="216" t="s">
        <v>744</v>
      </c>
      <c r="D204" s="216" t="s">
        <v>144</v>
      </c>
      <c r="E204" s="217" t="s">
        <v>836</v>
      </c>
      <c r="F204" s="218" t="s">
        <v>837</v>
      </c>
      <c r="G204" s="219" t="s">
        <v>593</v>
      </c>
      <c r="H204" s="220">
        <v>12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44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594</v>
      </c>
      <c r="AT204" s="228" t="s">
        <v>144</v>
      </c>
      <c r="AU204" s="228" t="s">
        <v>86</v>
      </c>
      <c r="AY204" s="14" t="s">
        <v>140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149</v>
      </c>
      <c r="BK204" s="229">
        <f>ROUND(I204*H204,2)</f>
        <v>0</v>
      </c>
      <c r="BL204" s="14" t="s">
        <v>594</v>
      </c>
      <c r="BM204" s="228" t="s">
        <v>966</v>
      </c>
    </row>
    <row r="205" s="2" customFormat="1">
      <c r="A205" s="35"/>
      <c r="B205" s="36"/>
      <c r="C205" s="37"/>
      <c r="D205" s="230" t="s">
        <v>151</v>
      </c>
      <c r="E205" s="37"/>
      <c r="F205" s="231" t="s">
        <v>837</v>
      </c>
      <c r="G205" s="37"/>
      <c r="H205" s="37"/>
      <c r="I205" s="232"/>
      <c r="J205" s="37"/>
      <c r="K205" s="37"/>
      <c r="L205" s="41"/>
      <c r="M205" s="233"/>
      <c r="N205" s="23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151</v>
      </c>
      <c r="AU205" s="14" t="s">
        <v>86</v>
      </c>
    </row>
    <row r="206" s="2" customFormat="1" ht="14.4" customHeight="1">
      <c r="A206" s="35"/>
      <c r="B206" s="36"/>
      <c r="C206" s="216" t="s">
        <v>751</v>
      </c>
      <c r="D206" s="216" t="s">
        <v>144</v>
      </c>
      <c r="E206" s="217" t="s">
        <v>840</v>
      </c>
      <c r="F206" s="218" t="s">
        <v>841</v>
      </c>
      <c r="G206" s="219" t="s">
        <v>436</v>
      </c>
      <c r="H206" s="220">
        <v>1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44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594</v>
      </c>
      <c r="AT206" s="228" t="s">
        <v>144</v>
      </c>
      <c r="AU206" s="228" t="s">
        <v>86</v>
      </c>
      <c r="AY206" s="14" t="s">
        <v>140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149</v>
      </c>
      <c r="BK206" s="229">
        <f>ROUND(I206*H206,2)</f>
        <v>0</v>
      </c>
      <c r="BL206" s="14" t="s">
        <v>594</v>
      </c>
      <c r="BM206" s="228" t="s">
        <v>967</v>
      </c>
    </row>
    <row r="207" s="2" customFormat="1">
      <c r="A207" s="35"/>
      <c r="B207" s="36"/>
      <c r="C207" s="37"/>
      <c r="D207" s="230" t="s">
        <v>151</v>
      </c>
      <c r="E207" s="37"/>
      <c r="F207" s="231" t="s">
        <v>841</v>
      </c>
      <c r="G207" s="37"/>
      <c r="H207" s="37"/>
      <c r="I207" s="232"/>
      <c r="J207" s="37"/>
      <c r="K207" s="37"/>
      <c r="L207" s="41"/>
      <c r="M207" s="233"/>
      <c r="N207" s="234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151</v>
      </c>
      <c r="AU207" s="14" t="s">
        <v>86</v>
      </c>
    </row>
    <row r="208" s="2" customFormat="1" ht="14.4" customHeight="1">
      <c r="A208" s="35"/>
      <c r="B208" s="36"/>
      <c r="C208" s="216" t="s">
        <v>968</v>
      </c>
      <c r="D208" s="216" t="s">
        <v>144</v>
      </c>
      <c r="E208" s="217" t="s">
        <v>969</v>
      </c>
      <c r="F208" s="218" t="s">
        <v>970</v>
      </c>
      <c r="G208" s="219" t="s">
        <v>436</v>
      </c>
      <c r="H208" s="220">
        <v>1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44</v>
      </c>
      <c r="O208" s="88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594</v>
      </c>
      <c r="AT208" s="228" t="s">
        <v>144</v>
      </c>
      <c r="AU208" s="228" t="s">
        <v>86</v>
      </c>
      <c r="AY208" s="14" t="s">
        <v>140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149</v>
      </c>
      <c r="BK208" s="229">
        <f>ROUND(I208*H208,2)</f>
        <v>0</v>
      </c>
      <c r="BL208" s="14" t="s">
        <v>594</v>
      </c>
      <c r="BM208" s="228" t="s">
        <v>971</v>
      </c>
    </row>
    <row r="209" s="2" customFormat="1">
      <c r="A209" s="35"/>
      <c r="B209" s="36"/>
      <c r="C209" s="37"/>
      <c r="D209" s="230" t="s">
        <v>151</v>
      </c>
      <c r="E209" s="37"/>
      <c r="F209" s="231" t="s">
        <v>816</v>
      </c>
      <c r="G209" s="37"/>
      <c r="H209" s="37"/>
      <c r="I209" s="232"/>
      <c r="J209" s="37"/>
      <c r="K209" s="37"/>
      <c r="L209" s="41"/>
      <c r="M209" s="233"/>
      <c r="N209" s="23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151</v>
      </c>
      <c r="AU209" s="14" t="s">
        <v>86</v>
      </c>
    </row>
    <row r="210" s="2" customFormat="1" ht="14.4" customHeight="1">
      <c r="A210" s="35"/>
      <c r="B210" s="36"/>
      <c r="C210" s="216" t="s">
        <v>972</v>
      </c>
      <c r="D210" s="216" t="s">
        <v>144</v>
      </c>
      <c r="E210" s="217" t="s">
        <v>973</v>
      </c>
      <c r="F210" s="218" t="s">
        <v>974</v>
      </c>
      <c r="G210" s="219" t="s">
        <v>306</v>
      </c>
      <c r="H210" s="220">
        <v>1</v>
      </c>
      <c r="I210" s="221"/>
      <c r="J210" s="222">
        <f>ROUND(I210*H210,2)</f>
        <v>0</v>
      </c>
      <c r="K210" s="223"/>
      <c r="L210" s="41"/>
      <c r="M210" s="224" t="s">
        <v>1</v>
      </c>
      <c r="N210" s="225" t="s">
        <v>44</v>
      </c>
      <c r="O210" s="88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148</v>
      </c>
      <c r="AT210" s="228" t="s">
        <v>144</v>
      </c>
      <c r="AU210" s="228" t="s">
        <v>86</v>
      </c>
      <c r="AY210" s="14" t="s">
        <v>140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149</v>
      </c>
      <c r="BK210" s="229">
        <f>ROUND(I210*H210,2)</f>
        <v>0</v>
      </c>
      <c r="BL210" s="14" t="s">
        <v>148</v>
      </c>
      <c r="BM210" s="228" t="s">
        <v>975</v>
      </c>
    </row>
    <row r="211" s="2" customFormat="1">
      <c r="A211" s="35"/>
      <c r="B211" s="36"/>
      <c r="C211" s="37"/>
      <c r="D211" s="230" t="s">
        <v>151</v>
      </c>
      <c r="E211" s="37"/>
      <c r="F211" s="231" t="s">
        <v>974</v>
      </c>
      <c r="G211" s="37"/>
      <c r="H211" s="37"/>
      <c r="I211" s="232"/>
      <c r="J211" s="37"/>
      <c r="K211" s="37"/>
      <c r="L211" s="41"/>
      <c r="M211" s="233"/>
      <c r="N211" s="23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151</v>
      </c>
      <c r="AU211" s="14" t="s">
        <v>86</v>
      </c>
    </row>
    <row r="212" s="2" customFormat="1" ht="14.4" customHeight="1">
      <c r="A212" s="35"/>
      <c r="B212" s="36"/>
      <c r="C212" s="216" t="s">
        <v>976</v>
      </c>
      <c r="D212" s="216" t="s">
        <v>144</v>
      </c>
      <c r="E212" s="217" t="s">
        <v>977</v>
      </c>
      <c r="F212" s="218" t="s">
        <v>978</v>
      </c>
      <c r="G212" s="219" t="s">
        <v>903</v>
      </c>
      <c r="H212" s="220">
        <v>1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44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148</v>
      </c>
      <c r="AT212" s="228" t="s">
        <v>144</v>
      </c>
      <c r="AU212" s="228" t="s">
        <v>86</v>
      </c>
      <c r="AY212" s="14" t="s">
        <v>140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149</v>
      </c>
      <c r="BK212" s="229">
        <f>ROUND(I212*H212,2)</f>
        <v>0</v>
      </c>
      <c r="BL212" s="14" t="s">
        <v>148</v>
      </c>
      <c r="BM212" s="228" t="s">
        <v>979</v>
      </c>
    </row>
    <row r="213" s="2" customFormat="1">
      <c r="A213" s="35"/>
      <c r="B213" s="36"/>
      <c r="C213" s="37"/>
      <c r="D213" s="230" t="s">
        <v>151</v>
      </c>
      <c r="E213" s="37"/>
      <c r="F213" s="231" t="s">
        <v>978</v>
      </c>
      <c r="G213" s="37"/>
      <c r="H213" s="37"/>
      <c r="I213" s="232"/>
      <c r="J213" s="37"/>
      <c r="K213" s="37"/>
      <c r="L213" s="41"/>
      <c r="M213" s="233"/>
      <c r="N213" s="234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151</v>
      </c>
      <c r="AU213" s="14" t="s">
        <v>86</v>
      </c>
    </row>
    <row r="214" s="2" customFormat="1" ht="14.4" customHeight="1">
      <c r="A214" s="35"/>
      <c r="B214" s="36"/>
      <c r="C214" s="216" t="s">
        <v>980</v>
      </c>
      <c r="D214" s="216" t="s">
        <v>144</v>
      </c>
      <c r="E214" s="217" t="s">
        <v>981</v>
      </c>
      <c r="F214" s="218" t="s">
        <v>982</v>
      </c>
      <c r="G214" s="219" t="s">
        <v>306</v>
      </c>
      <c r="H214" s="220">
        <v>1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44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148</v>
      </c>
      <c r="AT214" s="228" t="s">
        <v>144</v>
      </c>
      <c r="AU214" s="228" t="s">
        <v>86</v>
      </c>
      <c r="AY214" s="14" t="s">
        <v>140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149</v>
      </c>
      <c r="BK214" s="229">
        <f>ROUND(I214*H214,2)</f>
        <v>0</v>
      </c>
      <c r="BL214" s="14" t="s">
        <v>148</v>
      </c>
      <c r="BM214" s="228" t="s">
        <v>983</v>
      </c>
    </row>
    <row r="215" s="2" customFormat="1">
      <c r="A215" s="35"/>
      <c r="B215" s="36"/>
      <c r="C215" s="37"/>
      <c r="D215" s="230" t="s">
        <v>151</v>
      </c>
      <c r="E215" s="37"/>
      <c r="F215" s="231" t="s">
        <v>982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151</v>
      </c>
      <c r="AU215" s="14" t="s">
        <v>86</v>
      </c>
    </row>
    <row r="216" s="2" customFormat="1">
      <c r="A216" s="35"/>
      <c r="B216" s="36"/>
      <c r="C216" s="37"/>
      <c r="D216" s="230" t="s">
        <v>369</v>
      </c>
      <c r="E216" s="37"/>
      <c r="F216" s="246" t="s">
        <v>984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369</v>
      </c>
      <c r="AU216" s="14" t="s">
        <v>86</v>
      </c>
    </row>
    <row r="217" s="12" customFormat="1" ht="22.8" customHeight="1">
      <c r="A217" s="12"/>
      <c r="B217" s="200"/>
      <c r="C217" s="201"/>
      <c r="D217" s="202" t="s">
        <v>77</v>
      </c>
      <c r="E217" s="214" t="s">
        <v>843</v>
      </c>
      <c r="F217" s="214" t="s">
        <v>844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SUM(P218:P229)</f>
        <v>0</v>
      </c>
      <c r="Q217" s="208"/>
      <c r="R217" s="209">
        <f>SUM(R218:R229)</f>
        <v>0</v>
      </c>
      <c r="S217" s="208"/>
      <c r="T217" s="210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86</v>
      </c>
      <c r="AT217" s="212" t="s">
        <v>77</v>
      </c>
      <c r="AU217" s="212" t="s">
        <v>86</v>
      </c>
      <c r="AY217" s="211" t="s">
        <v>140</v>
      </c>
      <c r="BK217" s="213">
        <f>SUM(BK218:BK229)</f>
        <v>0</v>
      </c>
    </row>
    <row r="218" s="2" customFormat="1" ht="37.8" customHeight="1">
      <c r="A218" s="35"/>
      <c r="B218" s="36"/>
      <c r="C218" s="216" t="s">
        <v>756</v>
      </c>
      <c r="D218" s="216" t="s">
        <v>144</v>
      </c>
      <c r="E218" s="217" t="s">
        <v>86</v>
      </c>
      <c r="F218" s="218" t="s">
        <v>846</v>
      </c>
      <c r="G218" s="219" t="s">
        <v>1</v>
      </c>
      <c r="H218" s="220">
        <v>0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44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148</v>
      </c>
      <c r="AT218" s="228" t="s">
        <v>144</v>
      </c>
      <c r="AU218" s="228" t="s">
        <v>149</v>
      </c>
      <c r="AY218" s="14" t="s">
        <v>140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149</v>
      </c>
      <c r="BK218" s="229">
        <f>ROUND(I218*H218,2)</f>
        <v>0</v>
      </c>
      <c r="BL218" s="14" t="s">
        <v>148</v>
      </c>
      <c r="BM218" s="228" t="s">
        <v>985</v>
      </c>
    </row>
    <row r="219" s="2" customFormat="1">
      <c r="A219" s="35"/>
      <c r="B219" s="36"/>
      <c r="C219" s="37"/>
      <c r="D219" s="230" t="s">
        <v>151</v>
      </c>
      <c r="E219" s="37"/>
      <c r="F219" s="231" t="s">
        <v>848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151</v>
      </c>
      <c r="AU219" s="14" t="s">
        <v>149</v>
      </c>
    </row>
    <row r="220" s="2" customFormat="1" ht="37.8" customHeight="1">
      <c r="A220" s="35"/>
      <c r="B220" s="36"/>
      <c r="C220" s="216" t="s">
        <v>761</v>
      </c>
      <c r="D220" s="216" t="s">
        <v>144</v>
      </c>
      <c r="E220" s="217" t="s">
        <v>149</v>
      </c>
      <c r="F220" s="218" t="s">
        <v>850</v>
      </c>
      <c r="G220" s="219" t="s">
        <v>1</v>
      </c>
      <c r="H220" s="220">
        <v>0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44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148</v>
      </c>
      <c r="AT220" s="228" t="s">
        <v>144</v>
      </c>
      <c r="AU220" s="228" t="s">
        <v>149</v>
      </c>
      <c r="AY220" s="14" t="s">
        <v>140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149</v>
      </c>
      <c r="BK220" s="229">
        <f>ROUND(I220*H220,2)</f>
        <v>0</v>
      </c>
      <c r="BL220" s="14" t="s">
        <v>148</v>
      </c>
      <c r="BM220" s="228" t="s">
        <v>986</v>
      </c>
    </row>
    <row r="221" s="2" customFormat="1">
      <c r="A221" s="35"/>
      <c r="B221" s="36"/>
      <c r="C221" s="37"/>
      <c r="D221" s="230" t="s">
        <v>151</v>
      </c>
      <c r="E221" s="37"/>
      <c r="F221" s="231" t="s">
        <v>852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151</v>
      </c>
      <c r="AU221" s="14" t="s">
        <v>149</v>
      </c>
    </row>
    <row r="222" s="2" customFormat="1" ht="24.15" customHeight="1">
      <c r="A222" s="35"/>
      <c r="B222" s="36"/>
      <c r="C222" s="216" t="s">
        <v>987</v>
      </c>
      <c r="D222" s="216" t="s">
        <v>144</v>
      </c>
      <c r="E222" s="217" t="s">
        <v>141</v>
      </c>
      <c r="F222" s="218" t="s">
        <v>854</v>
      </c>
      <c r="G222" s="219" t="s">
        <v>1</v>
      </c>
      <c r="H222" s="220">
        <v>0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44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148</v>
      </c>
      <c r="AT222" s="228" t="s">
        <v>144</v>
      </c>
      <c r="AU222" s="228" t="s">
        <v>149</v>
      </c>
      <c r="AY222" s="14" t="s">
        <v>140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149</v>
      </c>
      <c r="BK222" s="229">
        <f>ROUND(I222*H222,2)</f>
        <v>0</v>
      </c>
      <c r="BL222" s="14" t="s">
        <v>148</v>
      </c>
      <c r="BM222" s="228" t="s">
        <v>988</v>
      </c>
    </row>
    <row r="223" s="2" customFormat="1">
      <c r="A223" s="35"/>
      <c r="B223" s="36"/>
      <c r="C223" s="37"/>
      <c r="D223" s="230" t="s">
        <v>151</v>
      </c>
      <c r="E223" s="37"/>
      <c r="F223" s="231" t="s">
        <v>854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151</v>
      </c>
      <c r="AU223" s="14" t="s">
        <v>149</v>
      </c>
    </row>
    <row r="224" s="2" customFormat="1" ht="24.15" customHeight="1">
      <c r="A224" s="35"/>
      <c r="B224" s="36"/>
      <c r="C224" s="216" t="s">
        <v>989</v>
      </c>
      <c r="D224" s="216" t="s">
        <v>144</v>
      </c>
      <c r="E224" s="217" t="s">
        <v>148</v>
      </c>
      <c r="F224" s="218" t="s">
        <v>857</v>
      </c>
      <c r="G224" s="219" t="s">
        <v>1</v>
      </c>
      <c r="H224" s="220">
        <v>0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44</v>
      </c>
      <c r="O224" s="88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148</v>
      </c>
      <c r="AT224" s="228" t="s">
        <v>144</v>
      </c>
      <c r="AU224" s="228" t="s">
        <v>149</v>
      </c>
      <c r="AY224" s="14" t="s">
        <v>140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149</v>
      </c>
      <c r="BK224" s="229">
        <f>ROUND(I224*H224,2)</f>
        <v>0</v>
      </c>
      <c r="BL224" s="14" t="s">
        <v>148</v>
      </c>
      <c r="BM224" s="228" t="s">
        <v>990</v>
      </c>
    </row>
    <row r="225" s="2" customFormat="1">
      <c r="A225" s="35"/>
      <c r="B225" s="36"/>
      <c r="C225" s="37"/>
      <c r="D225" s="230" t="s">
        <v>151</v>
      </c>
      <c r="E225" s="37"/>
      <c r="F225" s="231" t="s">
        <v>857</v>
      </c>
      <c r="G225" s="37"/>
      <c r="H225" s="37"/>
      <c r="I225" s="232"/>
      <c r="J225" s="37"/>
      <c r="K225" s="37"/>
      <c r="L225" s="41"/>
      <c r="M225" s="233"/>
      <c r="N225" s="23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151</v>
      </c>
      <c r="AU225" s="14" t="s">
        <v>149</v>
      </c>
    </row>
    <row r="226" s="2" customFormat="1" ht="37.8" customHeight="1">
      <c r="A226" s="35"/>
      <c r="B226" s="36"/>
      <c r="C226" s="216" t="s">
        <v>991</v>
      </c>
      <c r="D226" s="216" t="s">
        <v>144</v>
      </c>
      <c r="E226" s="217" t="s">
        <v>860</v>
      </c>
      <c r="F226" s="218" t="s">
        <v>861</v>
      </c>
      <c r="G226" s="219" t="s">
        <v>1</v>
      </c>
      <c r="H226" s="220">
        <v>0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44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148</v>
      </c>
      <c r="AT226" s="228" t="s">
        <v>144</v>
      </c>
      <c r="AU226" s="228" t="s">
        <v>149</v>
      </c>
      <c r="AY226" s="14" t="s">
        <v>140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149</v>
      </c>
      <c r="BK226" s="229">
        <f>ROUND(I226*H226,2)</f>
        <v>0</v>
      </c>
      <c r="BL226" s="14" t="s">
        <v>148</v>
      </c>
      <c r="BM226" s="228" t="s">
        <v>992</v>
      </c>
    </row>
    <row r="227" s="2" customFormat="1">
      <c r="A227" s="35"/>
      <c r="B227" s="36"/>
      <c r="C227" s="37"/>
      <c r="D227" s="230" t="s">
        <v>151</v>
      </c>
      <c r="E227" s="37"/>
      <c r="F227" s="231" t="s">
        <v>863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151</v>
      </c>
      <c r="AU227" s="14" t="s">
        <v>149</v>
      </c>
    </row>
    <row r="228" s="2" customFormat="1" ht="14.4" customHeight="1">
      <c r="A228" s="35"/>
      <c r="B228" s="36"/>
      <c r="C228" s="216" t="s">
        <v>993</v>
      </c>
      <c r="D228" s="216" t="s">
        <v>144</v>
      </c>
      <c r="E228" s="217" t="s">
        <v>153</v>
      </c>
      <c r="F228" s="218" t="s">
        <v>865</v>
      </c>
      <c r="G228" s="219" t="s">
        <v>1</v>
      </c>
      <c r="H228" s="220">
        <v>0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44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148</v>
      </c>
      <c r="AT228" s="228" t="s">
        <v>144</v>
      </c>
      <c r="AU228" s="228" t="s">
        <v>149</v>
      </c>
      <c r="AY228" s="14" t="s">
        <v>140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149</v>
      </c>
      <c r="BK228" s="229">
        <f>ROUND(I228*H228,2)</f>
        <v>0</v>
      </c>
      <c r="BL228" s="14" t="s">
        <v>148</v>
      </c>
      <c r="BM228" s="228" t="s">
        <v>994</v>
      </c>
    </row>
    <row r="229" s="2" customFormat="1">
      <c r="A229" s="35"/>
      <c r="B229" s="36"/>
      <c r="C229" s="37"/>
      <c r="D229" s="230" t="s">
        <v>151</v>
      </c>
      <c r="E229" s="37"/>
      <c r="F229" s="231" t="s">
        <v>865</v>
      </c>
      <c r="G229" s="37"/>
      <c r="H229" s="37"/>
      <c r="I229" s="232"/>
      <c r="J229" s="37"/>
      <c r="K229" s="37"/>
      <c r="L229" s="41"/>
      <c r="M229" s="247"/>
      <c r="N229" s="248"/>
      <c r="O229" s="249"/>
      <c r="P229" s="249"/>
      <c r="Q229" s="249"/>
      <c r="R229" s="249"/>
      <c r="S229" s="249"/>
      <c r="T229" s="250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151</v>
      </c>
      <c r="AU229" s="14" t="s">
        <v>149</v>
      </c>
    </row>
    <row r="230" s="2" customFormat="1" ht="6.96" customHeight="1">
      <c r="A230" s="35"/>
      <c r="B230" s="63"/>
      <c r="C230" s="64"/>
      <c r="D230" s="64"/>
      <c r="E230" s="64"/>
      <c r="F230" s="64"/>
      <c r="G230" s="64"/>
      <c r="H230" s="64"/>
      <c r="I230" s="64"/>
      <c r="J230" s="64"/>
      <c r="K230" s="64"/>
      <c r="L230" s="41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sheetProtection sheet="1" autoFilter="0" formatColumns="0" formatRows="0" objects="1" scenarios="1" spinCount="100000" saltValue="iSY4BI37Hi5SGvAUMokIYpOE4rDUw9U3OhhhAea5+js1hcKeujDoXoGxhUgGbprqYMqKFmLi2UC1tyAHQmALaQ==" hashValue="dbDoxqfHsR6gyXkkj1tk1gO7KjXHDUN16QGrDMkgAHtfKbIbeQYRJQA7OR3kQyFxoobZBtzxgZ+WN6cawFBdpg==" algorithmName="SHA-512" password="CC35"/>
  <autoFilter ref="C124:K2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Kotelna Luční 1828/2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17. 9. 2020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97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98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19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ROUND((SUM(BE124:BE374)),  2)</f>
        <v>0</v>
      </c>
      <c r="G33" s="35"/>
      <c r="H33" s="35"/>
      <c r="I33" s="152">
        <v>0.20999999999999999</v>
      </c>
      <c r="J33" s="151">
        <f>ROUND(((SUM(BE124:BE374))*I33),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ROUND((SUM(BF124:BF374)),  2)</f>
        <v>0</v>
      </c>
      <c r="G34" s="35"/>
      <c r="H34" s="35"/>
      <c r="I34" s="152">
        <v>0.14999999999999999</v>
      </c>
      <c r="J34" s="151">
        <f>ROUND(((SUM(BF124:BF374))*I34),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ROUND((SUM(BG124:BG374)),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ROUND((SUM(BH124:BH374)),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ROUND((SUM(BI124:BI374)),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Kotelna Luční 1828/2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21-21-7P13 - Elektroinstalace a MaR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Luční 1828/2, 741 01 Nový Jičín</v>
      </c>
      <c r="G89" s="37"/>
      <c r="H89" s="37"/>
      <c r="I89" s="29" t="s">
        <v>22</v>
      </c>
      <c r="J89" s="76" t="str">
        <f>IF(J12="","",J12)</f>
        <v>17. 9. 2020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Nový Jičín</v>
      </c>
      <c r="G91" s="37"/>
      <c r="H91" s="37"/>
      <c r="I91" s="29" t="s">
        <v>30</v>
      </c>
      <c r="J91" s="33" t="str">
        <f>E21</f>
        <v>MIOT,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100</v>
      </c>
      <c r="D94" s="173"/>
      <c r="E94" s="173"/>
      <c r="F94" s="173"/>
      <c r="G94" s="173"/>
      <c r="H94" s="173"/>
      <c r="I94" s="173"/>
      <c r="J94" s="174" t="s">
        <v>101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102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76"/>
      <c r="C97" s="177"/>
      <c r="D97" s="178" t="s">
        <v>996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997</v>
      </c>
      <c r="E98" s="185"/>
      <c r="F98" s="185"/>
      <c r="G98" s="185"/>
      <c r="H98" s="185"/>
      <c r="I98" s="185"/>
      <c r="J98" s="186">
        <f>J126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998</v>
      </c>
      <c r="E99" s="179"/>
      <c r="F99" s="179"/>
      <c r="G99" s="179"/>
      <c r="H99" s="179"/>
      <c r="I99" s="179"/>
      <c r="J99" s="180">
        <f>J148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6"/>
      <c r="C100" s="177"/>
      <c r="D100" s="178" t="s">
        <v>999</v>
      </c>
      <c r="E100" s="179"/>
      <c r="F100" s="179"/>
      <c r="G100" s="179"/>
      <c r="H100" s="179"/>
      <c r="I100" s="179"/>
      <c r="J100" s="180">
        <f>J157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1000</v>
      </c>
      <c r="E101" s="179"/>
      <c r="F101" s="179"/>
      <c r="G101" s="179"/>
      <c r="H101" s="179"/>
      <c r="I101" s="179"/>
      <c r="J101" s="180">
        <f>J202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6"/>
      <c r="C102" s="177"/>
      <c r="D102" s="178" t="s">
        <v>1001</v>
      </c>
      <c r="E102" s="179"/>
      <c r="F102" s="179"/>
      <c r="G102" s="179"/>
      <c r="H102" s="179"/>
      <c r="I102" s="179"/>
      <c r="J102" s="180">
        <f>J280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6"/>
      <c r="C103" s="177"/>
      <c r="D103" s="178" t="s">
        <v>1002</v>
      </c>
      <c r="E103" s="179"/>
      <c r="F103" s="179"/>
      <c r="G103" s="179"/>
      <c r="H103" s="179"/>
      <c r="I103" s="179"/>
      <c r="J103" s="180">
        <f>J329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6"/>
      <c r="C104" s="177"/>
      <c r="D104" s="178" t="s">
        <v>1003</v>
      </c>
      <c r="E104" s="179"/>
      <c r="F104" s="179"/>
      <c r="G104" s="179"/>
      <c r="H104" s="179"/>
      <c r="I104" s="179"/>
      <c r="J104" s="180">
        <f>J336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125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71" t="str">
        <f>E7</f>
        <v>Kotelna Luční 1828/2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95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 xml:space="preserve">21-21-7P13 - Elektroinstalace a MaR 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Luční 1828/2, 741 01 Nový Jičín</v>
      </c>
      <c r="G118" s="37"/>
      <c r="H118" s="37"/>
      <c r="I118" s="29" t="s">
        <v>22</v>
      </c>
      <c r="J118" s="76" t="str">
        <f>IF(J12="","",J12)</f>
        <v>17. 9. 2020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Nový Jičín</v>
      </c>
      <c r="G120" s="37"/>
      <c r="H120" s="37"/>
      <c r="I120" s="29" t="s">
        <v>30</v>
      </c>
      <c r="J120" s="33" t="str">
        <f>E21</f>
        <v>MIOT, s.r.o.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34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126</v>
      </c>
      <c r="D123" s="191" t="s">
        <v>63</v>
      </c>
      <c r="E123" s="191" t="s">
        <v>59</v>
      </c>
      <c r="F123" s="191" t="s">
        <v>60</v>
      </c>
      <c r="G123" s="191" t="s">
        <v>127</v>
      </c>
      <c r="H123" s="191" t="s">
        <v>128</v>
      </c>
      <c r="I123" s="191" t="s">
        <v>129</v>
      </c>
      <c r="J123" s="192" t="s">
        <v>101</v>
      </c>
      <c r="K123" s="193" t="s">
        <v>130</v>
      </c>
      <c r="L123" s="194"/>
      <c r="M123" s="97" t="s">
        <v>1</v>
      </c>
      <c r="N123" s="98" t="s">
        <v>42</v>
      </c>
      <c r="O123" s="98" t="s">
        <v>131</v>
      </c>
      <c r="P123" s="98" t="s">
        <v>132</v>
      </c>
      <c r="Q123" s="98" t="s">
        <v>133</v>
      </c>
      <c r="R123" s="98" t="s">
        <v>134</v>
      </c>
      <c r="S123" s="98" t="s">
        <v>135</v>
      </c>
      <c r="T123" s="99" t="s">
        <v>136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137</v>
      </c>
      <c r="D124" s="37"/>
      <c r="E124" s="37"/>
      <c r="F124" s="37"/>
      <c r="G124" s="37"/>
      <c r="H124" s="37"/>
      <c r="I124" s="37"/>
      <c r="J124" s="195">
        <f>BK124</f>
        <v>0</v>
      </c>
      <c r="K124" s="37"/>
      <c r="L124" s="41"/>
      <c r="M124" s="100"/>
      <c r="N124" s="196"/>
      <c r="O124" s="101"/>
      <c r="P124" s="197">
        <f>P125+P148+P157+P202+P280+P329+P336</f>
        <v>0</v>
      </c>
      <c r="Q124" s="101"/>
      <c r="R124" s="197">
        <f>R125+R148+R157+R202+R280+R329+R336</f>
        <v>0.13975670000000001</v>
      </c>
      <c r="S124" s="101"/>
      <c r="T124" s="198">
        <f>T125+T148+T157+T202+T280+T329+T336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77</v>
      </c>
      <c r="AU124" s="14" t="s">
        <v>103</v>
      </c>
      <c r="BK124" s="199">
        <f>BK125+BK148+BK157+BK202+BK280+BK329+BK336</f>
        <v>0</v>
      </c>
    </row>
    <row r="125" s="12" customFormat="1" ht="25.92" customHeight="1">
      <c r="A125" s="12"/>
      <c r="B125" s="200"/>
      <c r="C125" s="201"/>
      <c r="D125" s="202" t="s">
        <v>77</v>
      </c>
      <c r="E125" s="203" t="s">
        <v>86</v>
      </c>
      <c r="F125" s="203" t="s">
        <v>1004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86</v>
      </c>
      <c r="AT125" s="212" t="s">
        <v>77</v>
      </c>
      <c r="AU125" s="212" t="s">
        <v>78</v>
      </c>
      <c r="AY125" s="211" t="s">
        <v>140</v>
      </c>
      <c r="BK125" s="213">
        <f>BK126</f>
        <v>0</v>
      </c>
    </row>
    <row r="126" s="12" customFormat="1" ht="22.8" customHeight="1">
      <c r="A126" s="12"/>
      <c r="B126" s="200"/>
      <c r="C126" s="201"/>
      <c r="D126" s="202" t="s">
        <v>77</v>
      </c>
      <c r="E126" s="214" t="s">
        <v>1005</v>
      </c>
      <c r="F126" s="214" t="s">
        <v>1006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SUM(P127:P147)</f>
        <v>0</v>
      </c>
      <c r="Q126" s="208"/>
      <c r="R126" s="209">
        <f>SUM(R127:R147)</f>
        <v>0</v>
      </c>
      <c r="S126" s="208"/>
      <c r="T126" s="210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86</v>
      </c>
      <c r="AT126" s="212" t="s">
        <v>77</v>
      </c>
      <c r="AU126" s="212" t="s">
        <v>86</v>
      </c>
      <c r="AY126" s="211" t="s">
        <v>140</v>
      </c>
      <c r="BK126" s="213">
        <f>SUM(BK127:BK147)</f>
        <v>0</v>
      </c>
    </row>
    <row r="127" s="2" customFormat="1" ht="14.4" customHeight="1">
      <c r="A127" s="35"/>
      <c r="B127" s="36"/>
      <c r="C127" s="235" t="s">
        <v>86</v>
      </c>
      <c r="D127" s="235" t="s">
        <v>171</v>
      </c>
      <c r="E127" s="236" t="s">
        <v>1007</v>
      </c>
      <c r="F127" s="237" t="s">
        <v>1008</v>
      </c>
      <c r="G127" s="238" t="s">
        <v>306</v>
      </c>
      <c r="H127" s="239">
        <v>1</v>
      </c>
      <c r="I127" s="240"/>
      <c r="J127" s="241">
        <f>ROUND(I127*H127,2)</f>
        <v>0</v>
      </c>
      <c r="K127" s="242"/>
      <c r="L127" s="243"/>
      <c r="M127" s="244" t="s">
        <v>1</v>
      </c>
      <c r="N127" s="245" t="s">
        <v>44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230</v>
      </c>
      <c r="AT127" s="228" t="s">
        <v>171</v>
      </c>
      <c r="AU127" s="228" t="s">
        <v>149</v>
      </c>
      <c r="AY127" s="14" t="s">
        <v>140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149</v>
      </c>
      <c r="BK127" s="229">
        <f>ROUND(I127*H127,2)</f>
        <v>0</v>
      </c>
      <c r="BL127" s="14" t="s">
        <v>224</v>
      </c>
      <c r="BM127" s="228" t="s">
        <v>1009</v>
      </c>
    </row>
    <row r="128" s="2" customFormat="1">
      <c r="A128" s="35"/>
      <c r="B128" s="36"/>
      <c r="C128" s="37"/>
      <c r="D128" s="230" t="s">
        <v>151</v>
      </c>
      <c r="E128" s="37"/>
      <c r="F128" s="231" t="s">
        <v>1008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151</v>
      </c>
      <c r="AU128" s="14" t="s">
        <v>149</v>
      </c>
    </row>
    <row r="129" s="2" customFormat="1">
      <c r="A129" s="35"/>
      <c r="B129" s="36"/>
      <c r="C129" s="37"/>
      <c r="D129" s="230" t="s">
        <v>369</v>
      </c>
      <c r="E129" s="37"/>
      <c r="F129" s="246" t="s">
        <v>1010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369</v>
      </c>
      <c r="AU129" s="14" t="s">
        <v>149</v>
      </c>
    </row>
    <row r="130" s="2" customFormat="1" ht="14.4" customHeight="1">
      <c r="A130" s="35"/>
      <c r="B130" s="36"/>
      <c r="C130" s="235" t="s">
        <v>149</v>
      </c>
      <c r="D130" s="235" t="s">
        <v>171</v>
      </c>
      <c r="E130" s="236" t="s">
        <v>1011</v>
      </c>
      <c r="F130" s="237" t="s">
        <v>1012</v>
      </c>
      <c r="G130" s="238" t="s">
        <v>306</v>
      </c>
      <c r="H130" s="239">
        <v>1</v>
      </c>
      <c r="I130" s="240"/>
      <c r="J130" s="241">
        <f>ROUND(I130*H130,2)</f>
        <v>0</v>
      </c>
      <c r="K130" s="242"/>
      <c r="L130" s="243"/>
      <c r="M130" s="244" t="s">
        <v>1</v>
      </c>
      <c r="N130" s="245" t="s">
        <v>44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230</v>
      </c>
      <c r="AT130" s="228" t="s">
        <v>171</v>
      </c>
      <c r="AU130" s="228" t="s">
        <v>149</v>
      </c>
      <c r="AY130" s="14" t="s">
        <v>140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149</v>
      </c>
      <c r="BK130" s="229">
        <f>ROUND(I130*H130,2)</f>
        <v>0</v>
      </c>
      <c r="BL130" s="14" t="s">
        <v>224</v>
      </c>
      <c r="BM130" s="228" t="s">
        <v>1013</v>
      </c>
    </row>
    <row r="131" s="2" customFormat="1">
      <c r="A131" s="35"/>
      <c r="B131" s="36"/>
      <c r="C131" s="37"/>
      <c r="D131" s="230" t="s">
        <v>151</v>
      </c>
      <c r="E131" s="37"/>
      <c r="F131" s="231" t="s">
        <v>1012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151</v>
      </c>
      <c r="AU131" s="14" t="s">
        <v>149</v>
      </c>
    </row>
    <row r="132" s="2" customFormat="1">
      <c r="A132" s="35"/>
      <c r="B132" s="36"/>
      <c r="C132" s="37"/>
      <c r="D132" s="230" t="s">
        <v>369</v>
      </c>
      <c r="E132" s="37"/>
      <c r="F132" s="246" t="s">
        <v>1014</v>
      </c>
      <c r="G132" s="37"/>
      <c r="H132" s="37"/>
      <c r="I132" s="232"/>
      <c r="J132" s="37"/>
      <c r="K132" s="37"/>
      <c r="L132" s="41"/>
      <c r="M132" s="233"/>
      <c r="N132" s="23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369</v>
      </c>
      <c r="AU132" s="14" t="s">
        <v>149</v>
      </c>
    </row>
    <row r="133" s="2" customFormat="1" ht="14.4" customHeight="1">
      <c r="A133" s="35"/>
      <c r="B133" s="36"/>
      <c r="C133" s="235" t="s">
        <v>141</v>
      </c>
      <c r="D133" s="235" t="s">
        <v>171</v>
      </c>
      <c r="E133" s="236" t="s">
        <v>1015</v>
      </c>
      <c r="F133" s="237" t="s">
        <v>1016</v>
      </c>
      <c r="G133" s="238" t="s">
        <v>306</v>
      </c>
      <c r="H133" s="239">
        <v>1</v>
      </c>
      <c r="I133" s="240"/>
      <c r="J133" s="241">
        <f>ROUND(I133*H133,2)</f>
        <v>0</v>
      </c>
      <c r="K133" s="242"/>
      <c r="L133" s="243"/>
      <c r="M133" s="244" t="s">
        <v>1</v>
      </c>
      <c r="N133" s="245" t="s">
        <v>44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230</v>
      </c>
      <c r="AT133" s="228" t="s">
        <v>171</v>
      </c>
      <c r="AU133" s="228" t="s">
        <v>149</v>
      </c>
      <c r="AY133" s="14" t="s">
        <v>140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149</v>
      </c>
      <c r="BK133" s="229">
        <f>ROUND(I133*H133,2)</f>
        <v>0</v>
      </c>
      <c r="BL133" s="14" t="s">
        <v>224</v>
      </c>
      <c r="BM133" s="228" t="s">
        <v>1017</v>
      </c>
    </row>
    <row r="134" s="2" customFormat="1">
      <c r="A134" s="35"/>
      <c r="B134" s="36"/>
      <c r="C134" s="37"/>
      <c r="D134" s="230" t="s">
        <v>151</v>
      </c>
      <c r="E134" s="37"/>
      <c r="F134" s="231" t="s">
        <v>1016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151</v>
      </c>
      <c r="AU134" s="14" t="s">
        <v>149</v>
      </c>
    </row>
    <row r="135" s="2" customFormat="1">
      <c r="A135" s="35"/>
      <c r="B135" s="36"/>
      <c r="C135" s="37"/>
      <c r="D135" s="230" t="s">
        <v>369</v>
      </c>
      <c r="E135" s="37"/>
      <c r="F135" s="246" t="s">
        <v>1018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369</v>
      </c>
      <c r="AU135" s="14" t="s">
        <v>149</v>
      </c>
    </row>
    <row r="136" s="2" customFormat="1" ht="14.4" customHeight="1">
      <c r="A136" s="35"/>
      <c r="B136" s="36"/>
      <c r="C136" s="235" t="s">
        <v>148</v>
      </c>
      <c r="D136" s="235" t="s">
        <v>171</v>
      </c>
      <c r="E136" s="236" t="s">
        <v>1019</v>
      </c>
      <c r="F136" s="237" t="s">
        <v>1020</v>
      </c>
      <c r="G136" s="238" t="s">
        <v>306</v>
      </c>
      <c r="H136" s="239">
        <v>1</v>
      </c>
      <c r="I136" s="240"/>
      <c r="J136" s="241">
        <f>ROUND(I136*H136,2)</f>
        <v>0</v>
      </c>
      <c r="K136" s="242"/>
      <c r="L136" s="243"/>
      <c r="M136" s="244" t="s">
        <v>1</v>
      </c>
      <c r="N136" s="245" t="s">
        <v>44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230</v>
      </c>
      <c r="AT136" s="228" t="s">
        <v>171</v>
      </c>
      <c r="AU136" s="228" t="s">
        <v>149</v>
      </c>
      <c r="AY136" s="14" t="s">
        <v>140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149</v>
      </c>
      <c r="BK136" s="229">
        <f>ROUND(I136*H136,2)</f>
        <v>0</v>
      </c>
      <c r="BL136" s="14" t="s">
        <v>224</v>
      </c>
      <c r="BM136" s="228" t="s">
        <v>1021</v>
      </c>
    </row>
    <row r="137" s="2" customFormat="1">
      <c r="A137" s="35"/>
      <c r="B137" s="36"/>
      <c r="C137" s="37"/>
      <c r="D137" s="230" t="s">
        <v>151</v>
      </c>
      <c r="E137" s="37"/>
      <c r="F137" s="231" t="s">
        <v>1020</v>
      </c>
      <c r="G137" s="37"/>
      <c r="H137" s="37"/>
      <c r="I137" s="232"/>
      <c r="J137" s="37"/>
      <c r="K137" s="37"/>
      <c r="L137" s="41"/>
      <c r="M137" s="233"/>
      <c r="N137" s="23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151</v>
      </c>
      <c r="AU137" s="14" t="s">
        <v>149</v>
      </c>
    </row>
    <row r="138" s="2" customFormat="1">
      <c r="A138" s="35"/>
      <c r="B138" s="36"/>
      <c r="C138" s="37"/>
      <c r="D138" s="230" t="s">
        <v>369</v>
      </c>
      <c r="E138" s="37"/>
      <c r="F138" s="246" t="s">
        <v>1022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369</v>
      </c>
      <c r="AU138" s="14" t="s">
        <v>149</v>
      </c>
    </row>
    <row r="139" s="2" customFormat="1" ht="14.4" customHeight="1">
      <c r="A139" s="35"/>
      <c r="B139" s="36"/>
      <c r="C139" s="235" t="s">
        <v>860</v>
      </c>
      <c r="D139" s="235" t="s">
        <v>171</v>
      </c>
      <c r="E139" s="236" t="s">
        <v>1023</v>
      </c>
      <c r="F139" s="237" t="s">
        <v>1024</v>
      </c>
      <c r="G139" s="238" t="s">
        <v>306</v>
      </c>
      <c r="H139" s="239">
        <v>1</v>
      </c>
      <c r="I139" s="240"/>
      <c r="J139" s="241">
        <f>ROUND(I139*H139,2)</f>
        <v>0</v>
      </c>
      <c r="K139" s="242"/>
      <c r="L139" s="243"/>
      <c r="M139" s="244" t="s">
        <v>1</v>
      </c>
      <c r="N139" s="245" t="s">
        <v>44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230</v>
      </c>
      <c r="AT139" s="228" t="s">
        <v>171</v>
      </c>
      <c r="AU139" s="228" t="s">
        <v>149</v>
      </c>
      <c r="AY139" s="14" t="s">
        <v>140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149</v>
      </c>
      <c r="BK139" s="229">
        <f>ROUND(I139*H139,2)</f>
        <v>0</v>
      </c>
      <c r="BL139" s="14" t="s">
        <v>224</v>
      </c>
      <c r="BM139" s="228" t="s">
        <v>1025</v>
      </c>
    </row>
    <row r="140" s="2" customFormat="1">
      <c r="A140" s="35"/>
      <c r="B140" s="36"/>
      <c r="C140" s="37"/>
      <c r="D140" s="230" t="s">
        <v>151</v>
      </c>
      <c r="E140" s="37"/>
      <c r="F140" s="231" t="s">
        <v>1024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151</v>
      </c>
      <c r="AU140" s="14" t="s">
        <v>149</v>
      </c>
    </row>
    <row r="141" s="2" customFormat="1">
      <c r="A141" s="35"/>
      <c r="B141" s="36"/>
      <c r="C141" s="37"/>
      <c r="D141" s="230" t="s">
        <v>369</v>
      </c>
      <c r="E141" s="37"/>
      <c r="F141" s="246" t="s">
        <v>1026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369</v>
      </c>
      <c r="AU141" s="14" t="s">
        <v>149</v>
      </c>
    </row>
    <row r="142" s="2" customFormat="1" ht="14.4" customHeight="1">
      <c r="A142" s="35"/>
      <c r="B142" s="36"/>
      <c r="C142" s="235" t="s">
        <v>153</v>
      </c>
      <c r="D142" s="235" t="s">
        <v>171</v>
      </c>
      <c r="E142" s="236" t="s">
        <v>1027</v>
      </c>
      <c r="F142" s="237" t="s">
        <v>1028</v>
      </c>
      <c r="G142" s="238" t="s">
        <v>306</v>
      </c>
      <c r="H142" s="239">
        <v>1</v>
      </c>
      <c r="I142" s="240"/>
      <c r="J142" s="241">
        <f>ROUND(I142*H142,2)</f>
        <v>0</v>
      </c>
      <c r="K142" s="242"/>
      <c r="L142" s="243"/>
      <c r="M142" s="244" t="s">
        <v>1</v>
      </c>
      <c r="N142" s="245" t="s">
        <v>44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230</v>
      </c>
      <c r="AT142" s="228" t="s">
        <v>171</v>
      </c>
      <c r="AU142" s="228" t="s">
        <v>149</v>
      </c>
      <c r="AY142" s="14" t="s">
        <v>140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149</v>
      </c>
      <c r="BK142" s="229">
        <f>ROUND(I142*H142,2)</f>
        <v>0</v>
      </c>
      <c r="BL142" s="14" t="s">
        <v>224</v>
      </c>
      <c r="BM142" s="228" t="s">
        <v>1029</v>
      </c>
    </row>
    <row r="143" s="2" customFormat="1">
      <c r="A143" s="35"/>
      <c r="B143" s="36"/>
      <c r="C143" s="37"/>
      <c r="D143" s="230" t="s">
        <v>151</v>
      </c>
      <c r="E143" s="37"/>
      <c r="F143" s="231" t="s">
        <v>1028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151</v>
      </c>
      <c r="AU143" s="14" t="s">
        <v>149</v>
      </c>
    </row>
    <row r="144" s="2" customFormat="1">
      <c r="A144" s="35"/>
      <c r="B144" s="36"/>
      <c r="C144" s="37"/>
      <c r="D144" s="230" t="s">
        <v>369</v>
      </c>
      <c r="E144" s="37"/>
      <c r="F144" s="246" t="s">
        <v>1030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369</v>
      </c>
      <c r="AU144" s="14" t="s">
        <v>149</v>
      </c>
    </row>
    <row r="145" s="2" customFormat="1" ht="14.4" customHeight="1">
      <c r="A145" s="35"/>
      <c r="B145" s="36"/>
      <c r="C145" s="235" t="s">
        <v>1031</v>
      </c>
      <c r="D145" s="235" t="s">
        <v>171</v>
      </c>
      <c r="E145" s="236" t="s">
        <v>1032</v>
      </c>
      <c r="F145" s="237" t="s">
        <v>1033</v>
      </c>
      <c r="G145" s="238" t="s">
        <v>306</v>
      </c>
      <c r="H145" s="239">
        <v>1</v>
      </c>
      <c r="I145" s="240"/>
      <c r="J145" s="241">
        <f>ROUND(I145*H145,2)</f>
        <v>0</v>
      </c>
      <c r="K145" s="242"/>
      <c r="L145" s="243"/>
      <c r="M145" s="244" t="s">
        <v>1</v>
      </c>
      <c r="N145" s="245" t="s">
        <v>44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230</v>
      </c>
      <c r="AT145" s="228" t="s">
        <v>171</v>
      </c>
      <c r="AU145" s="228" t="s">
        <v>149</v>
      </c>
      <c r="AY145" s="14" t="s">
        <v>140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149</v>
      </c>
      <c r="BK145" s="229">
        <f>ROUND(I145*H145,2)</f>
        <v>0</v>
      </c>
      <c r="BL145" s="14" t="s">
        <v>224</v>
      </c>
      <c r="BM145" s="228" t="s">
        <v>1034</v>
      </c>
    </row>
    <row r="146" s="2" customFormat="1">
      <c r="A146" s="35"/>
      <c r="B146" s="36"/>
      <c r="C146" s="37"/>
      <c r="D146" s="230" t="s">
        <v>151</v>
      </c>
      <c r="E146" s="37"/>
      <c r="F146" s="231" t="s">
        <v>1033</v>
      </c>
      <c r="G146" s="37"/>
      <c r="H146" s="37"/>
      <c r="I146" s="232"/>
      <c r="J146" s="37"/>
      <c r="K146" s="37"/>
      <c r="L146" s="41"/>
      <c r="M146" s="233"/>
      <c r="N146" s="234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151</v>
      </c>
      <c r="AU146" s="14" t="s">
        <v>149</v>
      </c>
    </row>
    <row r="147" s="2" customFormat="1">
      <c r="A147" s="35"/>
      <c r="B147" s="36"/>
      <c r="C147" s="37"/>
      <c r="D147" s="230" t="s">
        <v>369</v>
      </c>
      <c r="E147" s="37"/>
      <c r="F147" s="246" t="s">
        <v>1035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369</v>
      </c>
      <c r="AU147" s="14" t="s">
        <v>149</v>
      </c>
    </row>
    <row r="148" s="12" customFormat="1" ht="25.92" customHeight="1">
      <c r="A148" s="12"/>
      <c r="B148" s="200"/>
      <c r="C148" s="201"/>
      <c r="D148" s="202" t="s">
        <v>77</v>
      </c>
      <c r="E148" s="203" t="s">
        <v>149</v>
      </c>
      <c r="F148" s="203" t="s">
        <v>1036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SUM(P149:P156)</f>
        <v>0</v>
      </c>
      <c r="Q148" s="208"/>
      <c r="R148" s="209">
        <f>SUM(R149:R156)</f>
        <v>0</v>
      </c>
      <c r="S148" s="208"/>
      <c r="T148" s="210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86</v>
      </c>
      <c r="AT148" s="212" t="s">
        <v>77</v>
      </c>
      <c r="AU148" s="212" t="s">
        <v>78</v>
      </c>
      <c r="AY148" s="211" t="s">
        <v>140</v>
      </c>
      <c r="BK148" s="213">
        <f>SUM(BK149:BK156)</f>
        <v>0</v>
      </c>
    </row>
    <row r="149" s="2" customFormat="1" ht="14.4" customHeight="1">
      <c r="A149" s="35"/>
      <c r="B149" s="36"/>
      <c r="C149" s="216" t="s">
        <v>174</v>
      </c>
      <c r="D149" s="216" t="s">
        <v>144</v>
      </c>
      <c r="E149" s="217" t="s">
        <v>1037</v>
      </c>
      <c r="F149" s="218" t="s">
        <v>1038</v>
      </c>
      <c r="G149" s="219" t="s">
        <v>1039</v>
      </c>
      <c r="H149" s="220">
        <v>1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44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224</v>
      </c>
      <c r="AT149" s="228" t="s">
        <v>144</v>
      </c>
      <c r="AU149" s="228" t="s">
        <v>86</v>
      </c>
      <c r="AY149" s="14" t="s">
        <v>140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149</v>
      </c>
      <c r="BK149" s="229">
        <f>ROUND(I149*H149,2)</f>
        <v>0</v>
      </c>
      <c r="BL149" s="14" t="s">
        <v>224</v>
      </c>
      <c r="BM149" s="228" t="s">
        <v>1040</v>
      </c>
    </row>
    <row r="150" s="2" customFormat="1">
      <c r="A150" s="35"/>
      <c r="B150" s="36"/>
      <c r="C150" s="37"/>
      <c r="D150" s="230" t="s">
        <v>151</v>
      </c>
      <c r="E150" s="37"/>
      <c r="F150" s="231" t="s">
        <v>1038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151</v>
      </c>
      <c r="AU150" s="14" t="s">
        <v>86</v>
      </c>
    </row>
    <row r="151" s="2" customFormat="1" ht="14.4" customHeight="1">
      <c r="A151" s="35"/>
      <c r="B151" s="36"/>
      <c r="C151" s="235" t="s">
        <v>192</v>
      </c>
      <c r="D151" s="235" t="s">
        <v>171</v>
      </c>
      <c r="E151" s="236" t="s">
        <v>1041</v>
      </c>
      <c r="F151" s="237" t="s">
        <v>1042</v>
      </c>
      <c r="G151" s="238" t="s">
        <v>1039</v>
      </c>
      <c r="H151" s="239">
        <v>1</v>
      </c>
      <c r="I151" s="240"/>
      <c r="J151" s="241">
        <f>ROUND(I151*H151,2)</f>
        <v>0</v>
      </c>
      <c r="K151" s="242"/>
      <c r="L151" s="243"/>
      <c r="M151" s="244" t="s">
        <v>1</v>
      </c>
      <c r="N151" s="245" t="s">
        <v>44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230</v>
      </c>
      <c r="AT151" s="228" t="s">
        <v>171</v>
      </c>
      <c r="AU151" s="228" t="s">
        <v>86</v>
      </c>
      <c r="AY151" s="14" t="s">
        <v>140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149</v>
      </c>
      <c r="BK151" s="229">
        <f>ROUND(I151*H151,2)</f>
        <v>0</v>
      </c>
      <c r="BL151" s="14" t="s">
        <v>224</v>
      </c>
      <c r="BM151" s="228" t="s">
        <v>1043</v>
      </c>
    </row>
    <row r="152" s="2" customFormat="1">
      <c r="A152" s="35"/>
      <c r="B152" s="36"/>
      <c r="C152" s="37"/>
      <c r="D152" s="230" t="s">
        <v>151</v>
      </c>
      <c r="E152" s="37"/>
      <c r="F152" s="231" t="s">
        <v>1042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151</v>
      </c>
      <c r="AU152" s="14" t="s">
        <v>86</v>
      </c>
    </row>
    <row r="153" s="2" customFormat="1">
      <c r="A153" s="35"/>
      <c r="B153" s="36"/>
      <c r="C153" s="37"/>
      <c r="D153" s="230" t="s">
        <v>369</v>
      </c>
      <c r="E153" s="37"/>
      <c r="F153" s="246" t="s">
        <v>1044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369</v>
      </c>
      <c r="AU153" s="14" t="s">
        <v>86</v>
      </c>
    </row>
    <row r="154" s="2" customFormat="1" ht="14.4" customHeight="1">
      <c r="A154" s="35"/>
      <c r="B154" s="36"/>
      <c r="C154" s="235" t="s">
        <v>905</v>
      </c>
      <c r="D154" s="235" t="s">
        <v>171</v>
      </c>
      <c r="E154" s="236" t="s">
        <v>1045</v>
      </c>
      <c r="F154" s="237" t="s">
        <v>1046</v>
      </c>
      <c r="G154" s="238" t="s">
        <v>1039</v>
      </c>
      <c r="H154" s="239">
        <v>1</v>
      </c>
      <c r="I154" s="240"/>
      <c r="J154" s="241">
        <f>ROUND(I154*H154,2)</f>
        <v>0</v>
      </c>
      <c r="K154" s="242"/>
      <c r="L154" s="243"/>
      <c r="M154" s="244" t="s">
        <v>1</v>
      </c>
      <c r="N154" s="245" t="s">
        <v>44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230</v>
      </c>
      <c r="AT154" s="228" t="s">
        <v>171</v>
      </c>
      <c r="AU154" s="228" t="s">
        <v>86</v>
      </c>
      <c r="AY154" s="14" t="s">
        <v>140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149</v>
      </c>
      <c r="BK154" s="229">
        <f>ROUND(I154*H154,2)</f>
        <v>0</v>
      </c>
      <c r="BL154" s="14" t="s">
        <v>224</v>
      </c>
      <c r="BM154" s="228" t="s">
        <v>1047</v>
      </c>
    </row>
    <row r="155" s="2" customFormat="1">
      <c r="A155" s="35"/>
      <c r="B155" s="36"/>
      <c r="C155" s="37"/>
      <c r="D155" s="230" t="s">
        <v>151</v>
      </c>
      <c r="E155" s="37"/>
      <c r="F155" s="231" t="s">
        <v>1046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151</v>
      </c>
      <c r="AU155" s="14" t="s">
        <v>86</v>
      </c>
    </row>
    <row r="156" s="2" customFormat="1">
      <c r="A156" s="35"/>
      <c r="B156" s="36"/>
      <c r="C156" s="37"/>
      <c r="D156" s="230" t="s">
        <v>369</v>
      </c>
      <c r="E156" s="37"/>
      <c r="F156" s="246" t="s">
        <v>1048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369</v>
      </c>
      <c r="AU156" s="14" t="s">
        <v>86</v>
      </c>
    </row>
    <row r="157" s="12" customFormat="1" ht="25.92" customHeight="1">
      <c r="A157" s="12"/>
      <c r="B157" s="200"/>
      <c r="C157" s="201"/>
      <c r="D157" s="202" t="s">
        <v>77</v>
      </c>
      <c r="E157" s="203" t="s">
        <v>141</v>
      </c>
      <c r="F157" s="203" t="s">
        <v>1049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SUM(P158:P201)</f>
        <v>0</v>
      </c>
      <c r="Q157" s="208"/>
      <c r="R157" s="209">
        <f>SUM(R158:R201)</f>
        <v>0.083146700000000004</v>
      </c>
      <c r="S157" s="208"/>
      <c r="T157" s="210">
        <f>SUM(T158:T201)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77</v>
      </c>
      <c r="AU157" s="212" t="s">
        <v>78</v>
      </c>
      <c r="AY157" s="211" t="s">
        <v>140</v>
      </c>
      <c r="BK157" s="213">
        <f>SUM(BK158:BK201)</f>
        <v>0</v>
      </c>
    </row>
    <row r="158" s="2" customFormat="1" ht="14.4" customHeight="1">
      <c r="A158" s="35"/>
      <c r="B158" s="36"/>
      <c r="C158" s="216" t="s">
        <v>910</v>
      </c>
      <c r="D158" s="216" t="s">
        <v>144</v>
      </c>
      <c r="E158" s="217" t="s">
        <v>1050</v>
      </c>
      <c r="F158" s="218" t="s">
        <v>1051</v>
      </c>
      <c r="G158" s="219" t="s">
        <v>251</v>
      </c>
      <c r="H158" s="220">
        <v>436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44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224</v>
      </c>
      <c r="AT158" s="228" t="s">
        <v>144</v>
      </c>
      <c r="AU158" s="228" t="s">
        <v>86</v>
      </c>
      <c r="AY158" s="14" t="s">
        <v>140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149</v>
      </c>
      <c r="BK158" s="229">
        <f>ROUND(I158*H158,2)</f>
        <v>0</v>
      </c>
      <c r="BL158" s="14" t="s">
        <v>224</v>
      </c>
      <c r="BM158" s="228" t="s">
        <v>1052</v>
      </c>
    </row>
    <row r="159" s="2" customFormat="1">
      <c r="A159" s="35"/>
      <c r="B159" s="36"/>
      <c r="C159" s="37"/>
      <c r="D159" s="230" t="s">
        <v>151</v>
      </c>
      <c r="E159" s="37"/>
      <c r="F159" s="231" t="s">
        <v>1051</v>
      </c>
      <c r="G159" s="37"/>
      <c r="H159" s="37"/>
      <c r="I159" s="232"/>
      <c r="J159" s="37"/>
      <c r="K159" s="37"/>
      <c r="L159" s="41"/>
      <c r="M159" s="233"/>
      <c r="N159" s="23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151</v>
      </c>
      <c r="AU159" s="14" t="s">
        <v>86</v>
      </c>
    </row>
    <row r="160" s="2" customFormat="1" ht="14.4" customHeight="1">
      <c r="A160" s="35"/>
      <c r="B160" s="36"/>
      <c r="C160" s="235" t="s">
        <v>912</v>
      </c>
      <c r="D160" s="235" t="s">
        <v>171</v>
      </c>
      <c r="E160" s="236" t="s">
        <v>1053</v>
      </c>
      <c r="F160" s="237" t="s">
        <v>1054</v>
      </c>
      <c r="G160" s="238" t="s">
        <v>1055</v>
      </c>
      <c r="H160" s="239">
        <v>0.436</v>
      </c>
      <c r="I160" s="240"/>
      <c r="J160" s="241">
        <f>ROUND(I160*H160,2)</f>
        <v>0</v>
      </c>
      <c r="K160" s="242"/>
      <c r="L160" s="243"/>
      <c r="M160" s="244" t="s">
        <v>1</v>
      </c>
      <c r="N160" s="245" t="s">
        <v>44</v>
      </c>
      <c r="O160" s="88"/>
      <c r="P160" s="226">
        <f>O160*H160</f>
        <v>0</v>
      </c>
      <c r="Q160" s="226">
        <v>0.10091</v>
      </c>
      <c r="R160" s="226">
        <f>Q160*H160</f>
        <v>0.043996760000000003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230</v>
      </c>
      <c r="AT160" s="228" t="s">
        <v>171</v>
      </c>
      <c r="AU160" s="228" t="s">
        <v>86</v>
      </c>
      <c r="AY160" s="14" t="s">
        <v>140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149</v>
      </c>
      <c r="BK160" s="229">
        <f>ROUND(I160*H160,2)</f>
        <v>0</v>
      </c>
      <c r="BL160" s="14" t="s">
        <v>224</v>
      </c>
      <c r="BM160" s="228" t="s">
        <v>1056</v>
      </c>
    </row>
    <row r="161" s="2" customFormat="1">
      <c r="A161" s="35"/>
      <c r="B161" s="36"/>
      <c r="C161" s="37"/>
      <c r="D161" s="230" t="s">
        <v>151</v>
      </c>
      <c r="E161" s="37"/>
      <c r="F161" s="231" t="s">
        <v>1054</v>
      </c>
      <c r="G161" s="37"/>
      <c r="H161" s="37"/>
      <c r="I161" s="232"/>
      <c r="J161" s="37"/>
      <c r="K161" s="37"/>
      <c r="L161" s="41"/>
      <c r="M161" s="233"/>
      <c r="N161" s="23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151</v>
      </c>
      <c r="AU161" s="14" t="s">
        <v>86</v>
      </c>
    </row>
    <row r="162" s="2" customFormat="1" ht="14.4" customHeight="1">
      <c r="A162" s="35"/>
      <c r="B162" s="36"/>
      <c r="C162" s="216" t="s">
        <v>381</v>
      </c>
      <c r="D162" s="216" t="s">
        <v>144</v>
      </c>
      <c r="E162" s="217" t="s">
        <v>1057</v>
      </c>
      <c r="F162" s="218" t="s">
        <v>1058</v>
      </c>
      <c r="G162" s="219" t="s">
        <v>251</v>
      </c>
      <c r="H162" s="220">
        <v>582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44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224</v>
      </c>
      <c r="AT162" s="228" t="s">
        <v>144</v>
      </c>
      <c r="AU162" s="228" t="s">
        <v>86</v>
      </c>
      <c r="AY162" s="14" t="s">
        <v>140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149</v>
      </c>
      <c r="BK162" s="229">
        <f>ROUND(I162*H162,2)</f>
        <v>0</v>
      </c>
      <c r="BL162" s="14" t="s">
        <v>224</v>
      </c>
      <c r="BM162" s="228" t="s">
        <v>1059</v>
      </c>
    </row>
    <row r="163" s="2" customFormat="1">
      <c r="A163" s="35"/>
      <c r="B163" s="36"/>
      <c r="C163" s="37"/>
      <c r="D163" s="230" t="s">
        <v>151</v>
      </c>
      <c r="E163" s="37"/>
      <c r="F163" s="231" t="s">
        <v>1058</v>
      </c>
      <c r="G163" s="37"/>
      <c r="H163" s="37"/>
      <c r="I163" s="232"/>
      <c r="J163" s="37"/>
      <c r="K163" s="37"/>
      <c r="L163" s="41"/>
      <c r="M163" s="233"/>
      <c r="N163" s="23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151</v>
      </c>
      <c r="AU163" s="14" t="s">
        <v>86</v>
      </c>
    </row>
    <row r="164" s="2" customFormat="1" ht="14.4" customHeight="1">
      <c r="A164" s="35"/>
      <c r="B164" s="36"/>
      <c r="C164" s="235" t="s">
        <v>943</v>
      </c>
      <c r="D164" s="235" t="s">
        <v>171</v>
      </c>
      <c r="E164" s="236" t="s">
        <v>1060</v>
      </c>
      <c r="F164" s="237" t="s">
        <v>1061</v>
      </c>
      <c r="G164" s="238" t="s">
        <v>251</v>
      </c>
      <c r="H164" s="239">
        <v>582</v>
      </c>
      <c r="I164" s="240"/>
      <c r="J164" s="241">
        <f>ROUND(I164*H164,2)</f>
        <v>0</v>
      </c>
      <c r="K164" s="242"/>
      <c r="L164" s="243"/>
      <c r="M164" s="244" t="s">
        <v>1</v>
      </c>
      <c r="N164" s="245" t="s">
        <v>44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230</v>
      </c>
      <c r="AT164" s="228" t="s">
        <v>171</v>
      </c>
      <c r="AU164" s="228" t="s">
        <v>86</v>
      </c>
      <c r="AY164" s="14" t="s">
        <v>140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149</v>
      </c>
      <c r="BK164" s="229">
        <f>ROUND(I164*H164,2)</f>
        <v>0</v>
      </c>
      <c r="BL164" s="14" t="s">
        <v>224</v>
      </c>
      <c r="BM164" s="228" t="s">
        <v>1062</v>
      </c>
    </row>
    <row r="165" s="2" customFormat="1">
      <c r="A165" s="35"/>
      <c r="B165" s="36"/>
      <c r="C165" s="37"/>
      <c r="D165" s="230" t="s">
        <v>151</v>
      </c>
      <c r="E165" s="37"/>
      <c r="F165" s="231" t="s">
        <v>1061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151</v>
      </c>
      <c r="AU165" s="14" t="s">
        <v>86</v>
      </c>
    </row>
    <row r="166" s="2" customFormat="1" ht="14.4" customHeight="1">
      <c r="A166" s="35"/>
      <c r="B166" s="36"/>
      <c r="C166" s="216" t="s">
        <v>7</v>
      </c>
      <c r="D166" s="216" t="s">
        <v>144</v>
      </c>
      <c r="E166" s="217" t="s">
        <v>1063</v>
      </c>
      <c r="F166" s="218" t="s">
        <v>1058</v>
      </c>
      <c r="G166" s="219" t="s">
        <v>251</v>
      </c>
      <c r="H166" s="220">
        <v>151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44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224</v>
      </c>
      <c r="AT166" s="228" t="s">
        <v>144</v>
      </c>
      <c r="AU166" s="228" t="s">
        <v>86</v>
      </c>
      <c r="AY166" s="14" t="s">
        <v>140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149</v>
      </c>
      <c r="BK166" s="229">
        <f>ROUND(I166*H166,2)</f>
        <v>0</v>
      </c>
      <c r="BL166" s="14" t="s">
        <v>224</v>
      </c>
      <c r="BM166" s="228" t="s">
        <v>1064</v>
      </c>
    </row>
    <row r="167" s="2" customFormat="1">
      <c r="A167" s="35"/>
      <c r="B167" s="36"/>
      <c r="C167" s="37"/>
      <c r="D167" s="230" t="s">
        <v>151</v>
      </c>
      <c r="E167" s="37"/>
      <c r="F167" s="231" t="s">
        <v>1058</v>
      </c>
      <c r="G167" s="37"/>
      <c r="H167" s="37"/>
      <c r="I167" s="232"/>
      <c r="J167" s="37"/>
      <c r="K167" s="37"/>
      <c r="L167" s="41"/>
      <c r="M167" s="233"/>
      <c r="N167" s="23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151</v>
      </c>
      <c r="AU167" s="14" t="s">
        <v>86</v>
      </c>
    </row>
    <row r="168" s="2" customFormat="1" ht="14.4" customHeight="1">
      <c r="A168" s="35"/>
      <c r="B168" s="36"/>
      <c r="C168" s="235" t="s">
        <v>395</v>
      </c>
      <c r="D168" s="235" t="s">
        <v>171</v>
      </c>
      <c r="E168" s="236" t="s">
        <v>1065</v>
      </c>
      <c r="F168" s="237" t="s">
        <v>1066</v>
      </c>
      <c r="G168" s="238" t="s">
        <v>251</v>
      </c>
      <c r="H168" s="239">
        <v>151</v>
      </c>
      <c r="I168" s="240"/>
      <c r="J168" s="241">
        <f>ROUND(I168*H168,2)</f>
        <v>0</v>
      </c>
      <c r="K168" s="242"/>
      <c r="L168" s="243"/>
      <c r="M168" s="244" t="s">
        <v>1</v>
      </c>
      <c r="N168" s="245" t="s">
        <v>44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230</v>
      </c>
      <c r="AT168" s="228" t="s">
        <v>171</v>
      </c>
      <c r="AU168" s="228" t="s">
        <v>86</v>
      </c>
      <c r="AY168" s="14" t="s">
        <v>140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149</v>
      </c>
      <c r="BK168" s="229">
        <f>ROUND(I168*H168,2)</f>
        <v>0</v>
      </c>
      <c r="BL168" s="14" t="s">
        <v>224</v>
      </c>
      <c r="BM168" s="228" t="s">
        <v>1067</v>
      </c>
    </row>
    <row r="169" s="2" customFormat="1">
      <c r="A169" s="35"/>
      <c r="B169" s="36"/>
      <c r="C169" s="37"/>
      <c r="D169" s="230" t="s">
        <v>151</v>
      </c>
      <c r="E169" s="37"/>
      <c r="F169" s="231" t="s">
        <v>1066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151</v>
      </c>
      <c r="AU169" s="14" t="s">
        <v>86</v>
      </c>
    </row>
    <row r="170" s="2" customFormat="1" ht="14.4" customHeight="1">
      <c r="A170" s="35"/>
      <c r="B170" s="36"/>
      <c r="C170" s="216" t="s">
        <v>400</v>
      </c>
      <c r="D170" s="216" t="s">
        <v>144</v>
      </c>
      <c r="E170" s="217" t="s">
        <v>1068</v>
      </c>
      <c r="F170" s="218" t="s">
        <v>1058</v>
      </c>
      <c r="G170" s="219" t="s">
        <v>251</v>
      </c>
      <c r="H170" s="220">
        <v>248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44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224</v>
      </c>
      <c r="AT170" s="228" t="s">
        <v>144</v>
      </c>
      <c r="AU170" s="228" t="s">
        <v>86</v>
      </c>
      <c r="AY170" s="14" t="s">
        <v>140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149</v>
      </c>
      <c r="BK170" s="229">
        <f>ROUND(I170*H170,2)</f>
        <v>0</v>
      </c>
      <c r="BL170" s="14" t="s">
        <v>224</v>
      </c>
      <c r="BM170" s="228" t="s">
        <v>1069</v>
      </c>
    </row>
    <row r="171" s="2" customFormat="1">
      <c r="A171" s="35"/>
      <c r="B171" s="36"/>
      <c r="C171" s="37"/>
      <c r="D171" s="230" t="s">
        <v>151</v>
      </c>
      <c r="E171" s="37"/>
      <c r="F171" s="231" t="s">
        <v>1058</v>
      </c>
      <c r="G171" s="37"/>
      <c r="H171" s="37"/>
      <c r="I171" s="232"/>
      <c r="J171" s="37"/>
      <c r="K171" s="37"/>
      <c r="L171" s="41"/>
      <c r="M171" s="233"/>
      <c r="N171" s="23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151</v>
      </c>
      <c r="AU171" s="14" t="s">
        <v>86</v>
      </c>
    </row>
    <row r="172" s="2" customFormat="1" ht="14.4" customHeight="1">
      <c r="A172" s="35"/>
      <c r="B172" s="36"/>
      <c r="C172" s="235" t="s">
        <v>404</v>
      </c>
      <c r="D172" s="235" t="s">
        <v>171</v>
      </c>
      <c r="E172" s="236" t="s">
        <v>1070</v>
      </c>
      <c r="F172" s="237" t="s">
        <v>1071</v>
      </c>
      <c r="G172" s="238" t="s">
        <v>251</v>
      </c>
      <c r="H172" s="239">
        <v>248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44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230</v>
      </c>
      <c r="AT172" s="228" t="s">
        <v>171</v>
      </c>
      <c r="AU172" s="228" t="s">
        <v>86</v>
      </c>
      <c r="AY172" s="14" t="s">
        <v>140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149</v>
      </c>
      <c r="BK172" s="229">
        <f>ROUND(I172*H172,2)</f>
        <v>0</v>
      </c>
      <c r="BL172" s="14" t="s">
        <v>224</v>
      </c>
      <c r="BM172" s="228" t="s">
        <v>1072</v>
      </c>
    </row>
    <row r="173" s="2" customFormat="1">
      <c r="A173" s="35"/>
      <c r="B173" s="36"/>
      <c r="C173" s="37"/>
      <c r="D173" s="230" t="s">
        <v>151</v>
      </c>
      <c r="E173" s="37"/>
      <c r="F173" s="231" t="s">
        <v>1071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151</v>
      </c>
      <c r="AU173" s="14" t="s">
        <v>86</v>
      </c>
    </row>
    <row r="174" s="2" customFormat="1" ht="14.4" customHeight="1">
      <c r="A174" s="35"/>
      <c r="B174" s="36"/>
      <c r="C174" s="216" t="s">
        <v>1073</v>
      </c>
      <c r="D174" s="216" t="s">
        <v>144</v>
      </c>
      <c r="E174" s="217" t="s">
        <v>1074</v>
      </c>
      <c r="F174" s="218" t="s">
        <v>1075</v>
      </c>
      <c r="G174" s="219" t="s">
        <v>251</v>
      </c>
      <c r="H174" s="220">
        <v>56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44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224</v>
      </c>
      <c r="AT174" s="228" t="s">
        <v>144</v>
      </c>
      <c r="AU174" s="228" t="s">
        <v>86</v>
      </c>
      <c r="AY174" s="14" t="s">
        <v>140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149</v>
      </c>
      <c r="BK174" s="229">
        <f>ROUND(I174*H174,2)</f>
        <v>0</v>
      </c>
      <c r="BL174" s="14" t="s">
        <v>224</v>
      </c>
      <c r="BM174" s="228" t="s">
        <v>1076</v>
      </c>
    </row>
    <row r="175" s="2" customFormat="1">
      <c r="A175" s="35"/>
      <c r="B175" s="36"/>
      <c r="C175" s="37"/>
      <c r="D175" s="230" t="s">
        <v>151</v>
      </c>
      <c r="E175" s="37"/>
      <c r="F175" s="231" t="s">
        <v>1075</v>
      </c>
      <c r="G175" s="37"/>
      <c r="H175" s="37"/>
      <c r="I175" s="232"/>
      <c r="J175" s="37"/>
      <c r="K175" s="37"/>
      <c r="L175" s="41"/>
      <c r="M175" s="233"/>
      <c r="N175" s="23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151</v>
      </c>
      <c r="AU175" s="14" t="s">
        <v>86</v>
      </c>
    </row>
    <row r="176" s="2" customFormat="1" ht="14.4" customHeight="1">
      <c r="A176" s="35"/>
      <c r="B176" s="36"/>
      <c r="C176" s="235" t="s">
        <v>423</v>
      </c>
      <c r="D176" s="235" t="s">
        <v>171</v>
      </c>
      <c r="E176" s="236" t="s">
        <v>1077</v>
      </c>
      <c r="F176" s="237" t="s">
        <v>1078</v>
      </c>
      <c r="G176" s="238" t="s">
        <v>251</v>
      </c>
      <c r="H176" s="239">
        <v>56</v>
      </c>
      <c r="I176" s="240"/>
      <c r="J176" s="241">
        <f>ROUND(I176*H176,2)</f>
        <v>0</v>
      </c>
      <c r="K176" s="242"/>
      <c r="L176" s="243"/>
      <c r="M176" s="244" t="s">
        <v>1</v>
      </c>
      <c r="N176" s="245" t="s">
        <v>44</v>
      </c>
      <c r="O176" s="88"/>
      <c r="P176" s="226">
        <f>O176*H176</f>
        <v>0</v>
      </c>
      <c r="Q176" s="226">
        <v>6.0000000000000002E-05</v>
      </c>
      <c r="R176" s="226">
        <f>Q176*H176</f>
        <v>0.0033600000000000001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230</v>
      </c>
      <c r="AT176" s="228" t="s">
        <v>171</v>
      </c>
      <c r="AU176" s="228" t="s">
        <v>86</v>
      </c>
      <c r="AY176" s="14" t="s">
        <v>140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149</v>
      </c>
      <c r="BK176" s="229">
        <f>ROUND(I176*H176,2)</f>
        <v>0</v>
      </c>
      <c r="BL176" s="14" t="s">
        <v>224</v>
      </c>
      <c r="BM176" s="228" t="s">
        <v>1079</v>
      </c>
    </row>
    <row r="177" s="2" customFormat="1">
      <c r="A177" s="35"/>
      <c r="B177" s="36"/>
      <c r="C177" s="37"/>
      <c r="D177" s="230" t="s">
        <v>151</v>
      </c>
      <c r="E177" s="37"/>
      <c r="F177" s="231" t="s">
        <v>1078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151</v>
      </c>
      <c r="AU177" s="14" t="s">
        <v>86</v>
      </c>
    </row>
    <row r="178" s="2" customFormat="1" ht="14.4" customHeight="1">
      <c r="A178" s="35"/>
      <c r="B178" s="36"/>
      <c r="C178" s="216" t="s">
        <v>453</v>
      </c>
      <c r="D178" s="216" t="s">
        <v>144</v>
      </c>
      <c r="E178" s="217" t="s">
        <v>1080</v>
      </c>
      <c r="F178" s="218" t="s">
        <v>1081</v>
      </c>
      <c r="G178" s="219" t="s">
        <v>251</v>
      </c>
      <c r="H178" s="220">
        <v>300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44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224</v>
      </c>
      <c r="AT178" s="228" t="s">
        <v>144</v>
      </c>
      <c r="AU178" s="228" t="s">
        <v>86</v>
      </c>
      <c r="AY178" s="14" t="s">
        <v>140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149</v>
      </c>
      <c r="BK178" s="229">
        <f>ROUND(I178*H178,2)</f>
        <v>0</v>
      </c>
      <c r="BL178" s="14" t="s">
        <v>224</v>
      </c>
      <c r="BM178" s="228" t="s">
        <v>1082</v>
      </c>
    </row>
    <row r="179" s="2" customFormat="1">
      <c r="A179" s="35"/>
      <c r="B179" s="36"/>
      <c r="C179" s="37"/>
      <c r="D179" s="230" t="s">
        <v>151</v>
      </c>
      <c r="E179" s="37"/>
      <c r="F179" s="231" t="s">
        <v>1081</v>
      </c>
      <c r="G179" s="37"/>
      <c r="H179" s="37"/>
      <c r="I179" s="232"/>
      <c r="J179" s="37"/>
      <c r="K179" s="37"/>
      <c r="L179" s="41"/>
      <c r="M179" s="233"/>
      <c r="N179" s="23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151</v>
      </c>
      <c r="AU179" s="14" t="s">
        <v>86</v>
      </c>
    </row>
    <row r="180" s="2" customFormat="1" ht="14.4" customHeight="1">
      <c r="A180" s="35"/>
      <c r="B180" s="36"/>
      <c r="C180" s="235" t="s">
        <v>458</v>
      </c>
      <c r="D180" s="235" t="s">
        <v>171</v>
      </c>
      <c r="E180" s="236" t="s">
        <v>1083</v>
      </c>
      <c r="F180" s="237" t="s">
        <v>1084</v>
      </c>
      <c r="G180" s="238" t="s">
        <v>251</v>
      </c>
      <c r="H180" s="239">
        <v>300</v>
      </c>
      <c r="I180" s="240"/>
      <c r="J180" s="241">
        <f>ROUND(I180*H180,2)</f>
        <v>0</v>
      </c>
      <c r="K180" s="242"/>
      <c r="L180" s="243"/>
      <c r="M180" s="244" t="s">
        <v>1</v>
      </c>
      <c r="N180" s="245" t="s">
        <v>44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230</v>
      </c>
      <c r="AT180" s="228" t="s">
        <v>171</v>
      </c>
      <c r="AU180" s="228" t="s">
        <v>86</v>
      </c>
      <c r="AY180" s="14" t="s">
        <v>140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149</v>
      </c>
      <c r="BK180" s="229">
        <f>ROUND(I180*H180,2)</f>
        <v>0</v>
      </c>
      <c r="BL180" s="14" t="s">
        <v>224</v>
      </c>
      <c r="BM180" s="228" t="s">
        <v>1085</v>
      </c>
    </row>
    <row r="181" s="2" customFormat="1">
      <c r="A181" s="35"/>
      <c r="B181" s="36"/>
      <c r="C181" s="37"/>
      <c r="D181" s="230" t="s">
        <v>151</v>
      </c>
      <c r="E181" s="37"/>
      <c r="F181" s="231" t="s">
        <v>1084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151</v>
      </c>
      <c r="AU181" s="14" t="s">
        <v>86</v>
      </c>
    </row>
    <row r="182" s="2" customFormat="1" ht="14.4" customHeight="1">
      <c r="A182" s="35"/>
      <c r="B182" s="36"/>
      <c r="C182" s="216" t="s">
        <v>463</v>
      </c>
      <c r="D182" s="216" t="s">
        <v>144</v>
      </c>
      <c r="E182" s="217" t="s">
        <v>1086</v>
      </c>
      <c r="F182" s="218" t="s">
        <v>1081</v>
      </c>
      <c r="G182" s="219" t="s">
        <v>251</v>
      </c>
      <c r="H182" s="220">
        <v>150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44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224</v>
      </c>
      <c r="AT182" s="228" t="s">
        <v>144</v>
      </c>
      <c r="AU182" s="228" t="s">
        <v>86</v>
      </c>
      <c r="AY182" s="14" t="s">
        <v>140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149</v>
      </c>
      <c r="BK182" s="229">
        <f>ROUND(I182*H182,2)</f>
        <v>0</v>
      </c>
      <c r="BL182" s="14" t="s">
        <v>224</v>
      </c>
      <c r="BM182" s="228" t="s">
        <v>1087</v>
      </c>
    </row>
    <row r="183" s="2" customFormat="1">
      <c r="A183" s="35"/>
      <c r="B183" s="36"/>
      <c r="C183" s="37"/>
      <c r="D183" s="230" t="s">
        <v>151</v>
      </c>
      <c r="E183" s="37"/>
      <c r="F183" s="231" t="s">
        <v>1081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151</v>
      </c>
      <c r="AU183" s="14" t="s">
        <v>86</v>
      </c>
    </row>
    <row r="184" s="2" customFormat="1" ht="14.4" customHeight="1">
      <c r="A184" s="35"/>
      <c r="B184" s="36"/>
      <c r="C184" s="235" t="s">
        <v>1088</v>
      </c>
      <c r="D184" s="235" t="s">
        <v>171</v>
      </c>
      <c r="E184" s="236" t="s">
        <v>1089</v>
      </c>
      <c r="F184" s="237" t="s">
        <v>1090</v>
      </c>
      <c r="G184" s="238" t="s">
        <v>251</v>
      </c>
      <c r="H184" s="239">
        <v>150</v>
      </c>
      <c r="I184" s="240"/>
      <c r="J184" s="241">
        <f>ROUND(I184*H184,2)</f>
        <v>0</v>
      </c>
      <c r="K184" s="242"/>
      <c r="L184" s="243"/>
      <c r="M184" s="244" t="s">
        <v>1</v>
      </c>
      <c r="N184" s="245" t="s">
        <v>44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230</v>
      </c>
      <c r="AT184" s="228" t="s">
        <v>171</v>
      </c>
      <c r="AU184" s="228" t="s">
        <v>86</v>
      </c>
      <c r="AY184" s="14" t="s">
        <v>140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149</v>
      </c>
      <c r="BK184" s="229">
        <f>ROUND(I184*H184,2)</f>
        <v>0</v>
      </c>
      <c r="BL184" s="14" t="s">
        <v>224</v>
      </c>
      <c r="BM184" s="228" t="s">
        <v>1091</v>
      </c>
    </row>
    <row r="185" s="2" customFormat="1">
      <c r="A185" s="35"/>
      <c r="B185" s="36"/>
      <c r="C185" s="37"/>
      <c r="D185" s="230" t="s">
        <v>151</v>
      </c>
      <c r="E185" s="37"/>
      <c r="F185" s="231" t="s">
        <v>1090</v>
      </c>
      <c r="G185" s="37"/>
      <c r="H185" s="37"/>
      <c r="I185" s="232"/>
      <c r="J185" s="37"/>
      <c r="K185" s="37"/>
      <c r="L185" s="41"/>
      <c r="M185" s="233"/>
      <c r="N185" s="23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151</v>
      </c>
      <c r="AU185" s="14" t="s">
        <v>86</v>
      </c>
    </row>
    <row r="186" s="2" customFormat="1" ht="14.4" customHeight="1">
      <c r="A186" s="35"/>
      <c r="B186" s="36"/>
      <c r="C186" s="216" t="s">
        <v>472</v>
      </c>
      <c r="D186" s="216" t="s">
        <v>144</v>
      </c>
      <c r="E186" s="217" t="s">
        <v>1092</v>
      </c>
      <c r="F186" s="218" t="s">
        <v>1081</v>
      </c>
      <c r="G186" s="219" t="s">
        <v>251</v>
      </c>
      <c r="H186" s="220">
        <v>50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44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224</v>
      </c>
      <c r="AT186" s="228" t="s">
        <v>144</v>
      </c>
      <c r="AU186" s="228" t="s">
        <v>86</v>
      </c>
      <c r="AY186" s="14" t="s">
        <v>140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149</v>
      </c>
      <c r="BK186" s="229">
        <f>ROUND(I186*H186,2)</f>
        <v>0</v>
      </c>
      <c r="BL186" s="14" t="s">
        <v>224</v>
      </c>
      <c r="BM186" s="228" t="s">
        <v>1093</v>
      </c>
    </row>
    <row r="187" s="2" customFormat="1">
      <c r="A187" s="35"/>
      <c r="B187" s="36"/>
      <c r="C187" s="37"/>
      <c r="D187" s="230" t="s">
        <v>151</v>
      </c>
      <c r="E187" s="37"/>
      <c r="F187" s="231" t="s">
        <v>1081</v>
      </c>
      <c r="G187" s="37"/>
      <c r="H187" s="37"/>
      <c r="I187" s="232"/>
      <c r="J187" s="37"/>
      <c r="K187" s="37"/>
      <c r="L187" s="41"/>
      <c r="M187" s="233"/>
      <c r="N187" s="23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151</v>
      </c>
      <c r="AU187" s="14" t="s">
        <v>86</v>
      </c>
    </row>
    <row r="188" s="2" customFormat="1" ht="14.4" customHeight="1">
      <c r="A188" s="35"/>
      <c r="B188" s="36"/>
      <c r="C188" s="235" t="s">
        <v>230</v>
      </c>
      <c r="D188" s="235" t="s">
        <v>171</v>
      </c>
      <c r="E188" s="236" t="s">
        <v>1094</v>
      </c>
      <c r="F188" s="237" t="s">
        <v>1095</v>
      </c>
      <c r="G188" s="238" t="s">
        <v>251</v>
      </c>
      <c r="H188" s="239">
        <v>50</v>
      </c>
      <c r="I188" s="240"/>
      <c r="J188" s="241">
        <f>ROUND(I188*H188,2)</f>
        <v>0</v>
      </c>
      <c r="K188" s="242"/>
      <c r="L188" s="243"/>
      <c r="M188" s="244" t="s">
        <v>1</v>
      </c>
      <c r="N188" s="245" t="s">
        <v>44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230</v>
      </c>
      <c r="AT188" s="228" t="s">
        <v>171</v>
      </c>
      <c r="AU188" s="228" t="s">
        <v>86</v>
      </c>
      <c r="AY188" s="14" t="s">
        <v>140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149</v>
      </c>
      <c r="BK188" s="229">
        <f>ROUND(I188*H188,2)</f>
        <v>0</v>
      </c>
      <c r="BL188" s="14" t="s">
        <v>224</v>
      </c>
      <c r="BM188" s="228" t="s">
        <v>1096</v>
      </c>
    </row>
    <row r="189" s="2" customFormat="1">
      <c r="A189" s="35"/>
      <c r="B189" s="36"/>
      <c r="C189" s="37"/>
      <c r="D189" s="230" t="s">
        <v>151</v>
      </c>
      <c r="E189" s="37"/>
      <c r="F189" s="231" t="s">
        <v>1095</v>
      </c>
      <c r="G189" s="37"/>
      <c r="H189" s="37"/>
      <c r="I189" s="232"/>
      <c r="J189" s="37"/>
      <c r="K189" s="37"/>
      <c r="L189" s="41"/>
      <c r="M189" s="233"/>
      <c r="N189" s="234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151</v>
      </c>
      <c r="AU189" s="14" t="s">
        <v>86</v>
      </c>
    </row>
    <row r="190" s="2" customFormat="1" ht="14.4" customHeight="1">
      <c r="A190" s="35"/>
      <c r="B190" s="36"/>
      <c r="C190" s="216" t="s">
        <v>914</v>
      </c>
      <c r="D190" s="216" t="s">
        <v>144</v>
      </c>
      <c r="E190" s="217" t="s">
        <v>1097</v>
      </c>
      <c r="F190" s="218" t="s">
        <v>1051</v>
      </c>
      <c r="G190" s="219" t="s">
        <v>251</v>
      </c>
      <c r="H190" s="220">
        <v>110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44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224</v>
      </c>
      <c r="AT190" s="228" t="s">
        <v>144</v>
      </c>
      <c r="AU190" s="228" t="s">
        <v>86</v>
      </c>
      <c r="AY190" s="14" t="s">
        <v>140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149</v>
      </c>
      <c r="BK190" s="229">
        <f>ROUND(I190*H190,2)</f>
        <v>0</v>
      </c>
      <c r="BL190" s="14" t="s">
        <v>224</v>
      </c>
      <c r="BM190" s="228" t="s">
        <v>1098</v>
      </c>
    </row>
    <row r="191" s="2" customFormat="1">
      <c r="A191" s="35"/>
      <c r="B191" s="36"/>
      <c r="C191" s="37"/>
      <c r="D191" s="230" t="s">
        <v>151</v>
      </c>
      <c r="E191" s="37"/>
      <c r="F191" s="231" t="s">
        <v>1051</v>
      </c>
      <c r="G191" s="37"/>
      <c r="H191" s="37"/>
      <c r="I191" s="232"/>
      <c r="J191" s="37"/>
      <c r="K191" s="37"/>
      <c r="L191" s="41"/>
      <c r="M191" s="233"/>
      <c r="N191" s="23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151</v>
      </c>
      <c r="AU191" s="14" t="s">
        <v>86</v>
      </c>
    </row>
    <row r="192" s="2" customFormat="1" ht="14.4" customHeight="1">
      <c r="A192" s="35"/>
      <c r="B192" s="36"/>
      <c r="C192" s="235" t="s">
        <v>364</v>
      </c>
      <c r="D192" s="235" t="s">
        <v>171</v>
      </c>
      <c r="E192" s="236" t="s">
        <v>1099</v>
      </c>
      <c r="F192" s="237" t="s">
        <v>1100</v>
      </c>
      <c r="G192" s="238" t="s">
        <v>1055</v>
      </c>
      <c r="H192" s="239">
        <v>0.11</v>
      </c>
      <c r="I192" s="240"/>
      <c r="J192" s="241">
        <f>ROUND(I192*H192,2)</f>
        <v>0</v>
      </c>
      <c r="K192" s="242"/>
      <c r="L192" s="243"/>
      <c r="M192" s="244" t="s">
        <v>1</v>
      </c>
      <c r="N192" s="245" t="s">
        <v>44</v>
      </c>
      <c r="O192" s="88"/>
      <c r="P192" s="226">
        <f>O192*H192</f>
        <v>0</v>
      </c>
      <c r="Q192" s="226">
        <v>0.1389</v>
      </c>
      <c r="R192" s="226">
        <f>Q192*H192</f>
        <v>0.015278999999999999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230</v>
      </c>
      <c r="AT192" s="228" t="s">
        <v>171</v>
      </c>
      <c r="AU192" s="228" t="s">
        <v>86</v>
      </c>
      <c r="AY192" s="14" t="s">
        <v>140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149</v>
      </c>
      <c r="BK192" s="229">
        <f>ROUND(I192*H192,2)</f>
        <v>0</v>
      </c>
      <c r="BL192" s="14" t="s">
        <v>224</v>
      </c>
      <c r="BM192" s="228" t="s">
        <v>1101</v>
      </c>
    </row>
    <row r="193" s="2" customFormat="1">
      <c r="A193" s="35"/>
      <c r="B193" s="36"/>
      <c r="C193" s="37"/>
      <c r="D193" s="230" t="s">
        <v>151</v>
      </c>
      <c r="E193" s="37"/>
      <c r="F193" s="231" t="s">
        <v>1100</v>
      </c>
      <c r="G193" s="37"/>
      <c r="H193" s="37"/>
      <c r="I193" s="232"/>
      <c r="J193" s="37"/>
      <c r="K193" s="37"/>
      <c r="L193" s="41"/>
      <c r="M193" s="233"/>
      <c r="N193" s="23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151</v>
      </c>
      <c r="AU193" s="14" t="s">
        <v>86</v>
      </c>
    </row>
    <row r="194" s="2" customFormat="1" ht="14.4" customHeight="1">
      <c r="A194" s="35"/>
      <c r="B194" s="36"/>
      <c r="C194" s="216" t="s">
        <v>8</v>
      </c>
      <c r="D194" s="216" t="s">
        <v>144</v>
      </c>
      <c r="E194" s="217" t="s">
        <v>1102</v>
      </c>
      <c r="F194" s="218" t="s">
        <v>1051</v>
      </c>
      <c r="G194" s="219" t="s">
        <v>251</v>
      </c>
      <c r="H194" s="220">
        <v>28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44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224</v>
      </c>
      <c r="AT194" s="228" t="s">
        <v>144</v>
      </c>
      <c r="AU194" s="228" t="s">
        <v>86</v>
      </c>
      <c r="AY194" s="14" t="s">
        <v>140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149</v>
      </c>
      <c r="BK194" s="229">
        <f>ROUND(I194*H194,2)</f>
        <v>0</v>
      </c>
      <c r="BL194" s="14" t="s">
        <v>224</v>
      </c>
      <c r="BM194" s="228" t="s">
        <v>1103</v>
      </c>
    </row>
    <row r="195" s="2" customFormat="1">
      <c r="A195" s="35"/>
      <c r="B195" s="36"/>
      <c r="C195" s="37"/>
      <c r="D195" s="230" t="s">
        <v>151</v>
      </c>
      <c r="E195" s="37"/>
      <c r="F195" s="231" t="s">
        <v>1051</v>
      </c>
      <c r="G195" s="37"/>
      <c r="H195" s="37"/>
      <c r="I195" s="232"/>
      <c r="J195" s="37"/>
      <c r="K195" s="37"/>
      <c r="L195" s="41"/>
      <c r="M195" s="233"/>
      <c r="N195" s="23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151</v>
      </c>
      <c r="AU195" s="14" t="s">
        <v>86</v>
      </c>
    </row>
    <row r="196" s="2" customFormat="1" ht="14.4" customHeight="1">
      <c r="A196" s="35"/>
      <c r="B196" s="36"/>
      <c r="C196" s="235" t="s">
        <v>224</v>
      </c>
      <c r="D196" s="235" t="s">
        <v>171</v>
      </c>
      <c r="E196" s="236" t="s">
        <v>1104</v>
      </c>
      <c r="F196" s="237" t="s">
        <v>1105</v>
      </c>
      <c r="G196" s="238" t="s">
        <v>1055</v>
      </c>
      <c r="H196" s="239">
        <v>0.028000000000000001</v>
      </c>
      <c r="I196" s="240"/>
      <c r="J196" s="241">
        <f>ROUND(I196*H196,2)</f>
        <v>0</v>
      </c>
      <c r="K196" s="242"/>
      <c r="L196" s="243"/>
      <c r="M196" s="244" t="s">
        <v>1</v>
      </c>
      <c r="N196" s="245" t="s">
        <v>44</v>
      </c>
      <c r="O196" s="88"/>
      <c r="P196" s="226">
        <f>O196*H196</f>
        <v>0</v>
      </c>
      <c r="Q196" s="226">
        <v>0.33463999999999999</v>
      </c>
      <c r="R196" s="226">
        <f>Q196*H196</f>
        <v>0.0093699200000000003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230</v>
      </c>
      <c r="AT196" s="228" t="s">
        <v>171</v>
      </c>
      <c r="AU196" s="228" t="s">
        <v>86</v>
      </c>
      <c r="AY196" s="14" t="s">
        <v>140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149</v>
      </c>
      <c r="BK196" s="229">
        <f>ROUND(I196*H196,2)</f>
        <v>0</v>
      </c>
      <c r="BL196" s="14" t="s">
        <v>224</v>
      </c>
      <c r="BM196" s="228" t="s">
        <v>1106</v>
      </c>
    </row>
    <row r="197" s="2" customFormat="1">
      <c r="A197" s="35"/>
      <c r="B197" s="36"/>
      <c r="C197" s="37"/>
      <c r="D197" s="230" t="s">
        <v>151</v>
      </c>
      <c r="E197" s="37"/>
      <c r="F197" s="231" t="s">
        <v>1105</v>
      </c>
      <c r="G197" s="37"/>
      <c r="H197" s="37"/>
      <c r="I197" s="232"/>
      <c r="J197" s="37"/>
      <c r="K197" s="37"/>
      <c r="L197" s="41"/>
      <c r="M197" s="233"/>
      <c r="N197" s="234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151</v>
      </c>
      <c r="AU197" s="14" t="s">
        <v>86</v>
      </c>
    </row>
    <row r="198" s="2" customFormat="1" ht="14.4" customHeight="1">
      <c r="A198" s="35"/>
      <c r="B198" s="36"/>
      <c r="C198" s="216" t="s">
        <v>933</v>
      </c>
      <c r="D198" s="216" t="s">
        <v>144</v>
      </c>
      <c r="E198" s="217" t="s">
        <v>1107</v>
      </c>
      <c r="F198" s="218" t="s">
        <v>1051</v>
      </c>
      <c r="G198" s="219" t="s">
        <v>251</v>
      </c>
      <c r="H198" s="220">
        <v>89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44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224</v>
      </c>
      <c r="AT198" s="228" t="s">
        <v>144</v>
      </c>
      <c r="AU198" s="228" t="s">
        <v>86</v>
      </c>
      <c r="AY198" s="14" t="s">
        <v>140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149</v>
      </c>
      <c r="BK198" s="229">
        <f>ROUND(I198*H198,2)</f>
        <v>0</v>
      </c>
      <c r="BL198" s="14" t="s">
        <v>224</v>
      </c>
      <c r="BM198" s="228" t="s">
        <v>1108</v>
      </c>
    </row>
    <row r="199" s="2" customFormat="1">
      <c r="A199" s="35"/>
      <c r="B199" s="36"/>
      <c r="C199" s="37"/>
      <c r="D199" s="230" t="s">
        <v>151</v>
      </c>
      <c r="E199" s="37"/>
      <c r="F199" s="231" t="s">
        <v>1051</v>
      </c>
      <c r="G199" s="37"/>
      <c r="H199" s="37"/>
      <c r="I199" s="232"/>
      <c r="J199" s="37"/>
      <c r="K199" s="37"/>
      <c r="L199" s="41"/>
      <c r="M199" s="233"/>
      <c r="N199" s="23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151</v>
      </c>
      <c r="AU199" s="14" t="s">
        <v>86</v>
      </c>
    </row>
    <row r="200" s="2" customFormat="1" ht="14.4" customHeight="1">
      <c r="A200" s="35"/>
      <c r="B200" s="36"/>
      <c r="C200" s="235" t="s">
        <v>940</v>
      </c>
      <c r="D200" s="235" t="s">
        <v>171</v>
      </c>
      <c r="E200" s="236" t="s">
        <v>1109</v>
      </c>
      <c r="F200" s="237" t="s">
        <v>1110</v>
      </c>
      <c r="G200" s="238" t="s">
        <v>1055</v>
      </c>
      <c r="H200" s="239">
        <v>0.088999999999999996</v>
      </c>
      <c r="I200" s="240"/>
      <c r="J200" s="241">
        <f>ROUND(I200*H200,2)</f>
        <v>0</v>
      </c>
      <c r="K200" s="242"/>
      <c r="L200" s="243"/>
      <c r="M200" s="244" t="s">
        <v>1</v>
      </c>
      <c r="N200" s="245" t="s">
        <v>44</v>
      </c>
      <c r="O200" s="88"/>
      <c r="P200" s="226">
        <f>O200*H200</f>
        <v>0</v>
      </c>
      <c r="Q200" s="226">
        <v>0.12518000000000001</v>
      </c>
      <c r="R200" s="226">
        <f>Q200*H200</f>
        <v>0.011141020000000002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230</v>
      </c>
      <c r="AT200" s="228" t="s">
        <v>171</v>
      </c>
      <c r="AU200" s="228" t="s">
        <v>86</v>
      </c>
      <c r="AY200" s="14" t="s">
        <v>140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149</v>
      </c>
      <c r="BK200" s="229">
        <f>ROUND(I200*H200,2)</f>
        <v>0</v>
      </c>
      <c r="BL200" s="14" t="s">
        <v>224</v>
      </c>
      <c r="BM200" s="228" t="s">
        <v>1111</v>
      </c>
    </row>
    <row r="201" s="2" customFormat="1">
      <c r="A201" s="35"/>
      <c r="B201" s="36"/>
      <c r="C201" s="37"/>
      <c r="D201" s="230" t="s">
        <v>151</v>
      </c>
      <c r="E201" s="37"/>
      <c r="F201" s="231" t="s">
        <v>1110</v>
      </c>
      <c r="G201" s="37"/>
      <c r="H201" s="37"/>
      <c r="I201" s="232"/>
      <c r="J201" s="37"/>
      <c r="K201" s="37"/>
      <c r="L201" s="41"/>
      <c r="M201" s="233"/>
      <c r="N201" s="23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151</v>
      </c>
      <c r="AU201" s="14" t="s">
        <v>86</v>
      </c>
    </row>
    <row r="202" s="12" customFormat="1" ht="25.92" customHeight="1">
      <c r="A202" s="12"/>
      <c r="B202" s="200"/>
      <c r="C202" s="201"/>
      <c r="D202" s="202" t="s">
        <v>77</v>
      </c>
      <c r="E202" s="203" t="s">
        <v>148</v>
      </c>
      <c r="F202" s="203" t="s">
        <v>1112</v>
      </c>
      <c r="G202" s="201"/>
      <c r="H202" s="201"/>
      <c r="I202" s="204"/>
      <c r="J202" s="205">
        <f>BK202</f>
        <v>0</v>
      </c>
      <c r="K202" s="201"/>
      <c r="L202" s="206"/>
      <c r="M202" s="207"/>
      <c r="N202" s="208"/>
      <c r="O202" s="208"/>
      <c r="P202" s="209">
        <f>SUM(P203:P279)</f>
        <v>0</v>
      </c>
      <c r="Q202" s="208"/>
      <c r="R202" s="209">
        <f>SUM(R203:R279)</f>
        <v>0.056609999999999994</v>
      </c>
      <c r="S202" s="208"/>
      <c r="T202" s="210">
        <f>SUM(T203:T279)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86</v>
      </c>
      <c r="AT202" s="212" t="s">
        <v>77</v>
      </c>
      <c r="AU202" s="212" t="s">
        <v>78</v>
      </c>
      <c r="AY202" s="211" t="s">
        <v>140</v>
      </c>
      <c r="BK202" s="213">
        <f>SUM(BK203:BK279)</f>
        <v>0</v>
      </c>
    </row>
    <row r="203" s="2" customFormat="1" ht="14.4" customHeight="1">
      <c r="A203" s="35"/>
      <c r="B203" s="36"/>
      <c r="C203" s="216" t="s">
        <v>1113</v>
      </c>
      <c r="D203" s="216" t="s">
        <v>144</v>
      </c>
      <c r="E203" s="217" t="s">
        <v>1114</v>
      </c>
      <c r="F203" s="218" t="s">
        <v>1115</v>
      </c>
      <c r="G203" s="219" t="s">
        <v>251</v>
      </c>
      <c r="H203" s="220">
        <v>5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44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224</v>
      </c>
      <c r="AT203" s="228" t="s">
        <v>144</v>
      </c>
      <c r="AU203" s="228" t="s">
        <v>86</v>
      </c>
      <c r="AY203" s="14" t="s">
        <v>140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149</v>
      </c>
      <c r="BK203" s="229">
        <f>ROUND(I203*H203,2)</f>
        <v>0</v>
      </c>
      <c r="BL203" s="14" t="s">
        <v>224</v>
      </c>
      <c r="BM203" s="228" t="s">
        <v>1116</v>
      </c>
    </row>
    <row r="204" s="2" customFormat="1">
      <c r="A204" s="35"/>
      <c r="B204" s="36"/>
      <c r="C204" s="37"/>
      <c r="D204" s="230" t="s">
        <v>151</v>
      </c>
      <c r="E204" s="37"/>
      <c r="F204" s="231" t="s">
        <v>1115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151</v>
      </c>
      <c r="AU204" s="14" t="s">
        <v>86</v>
      </c>
    </row>
    <row r="205" s="2" customFormat="1" ht="14.4" customHeight="1">
      <c r="A205" s="35"/>
      <c r="B205" s="36"/>
      <c r="C205" s="235" t="s">
        <v>1117</v>
      </c>
      <c r="D205" s="235" t="s">
        <v>171</v>
      </c>
      <c r="E205" s="236" t="s">
        <v>1118</v>
      </c>
      <c r="F205" s="237" t="s">
        <v>1119</v>
      </c>
      <c r="G205" s="238" t="s">
        <v>251</v>
      </c>
      <c r="H205" s="239">
        <v>5</v>
      </c>
      <c r="I205" s="240"/>
      <c r="J205" s="241">
        <f>ROUND(I205*H205,2)</f>
        <v>0</v>
      </c>
      <c r="K205" s="242"/>
      <c r="L205" s="243"/>
      <c r="M205" s="244" t="s">
        <v>1</v>
      </c>
      <c r="N205" s="245" t="s">
        <v>44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230</v>
      </c>
      <c r="AT205" s="228" t="s">
        <v>171</v>
      </c>
      <c r="AU205" s="228" t="s">
        <v>86</v>
      </c>
      <c r="AY205" s="14" t="s">
        <v>140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149</v>
      </c>
      <c r="BK205" s="229">
        <f>ROUND(I205*H205,2)</f>
        <v>0</v>
      </c>
      <c r="BL205" s="14" t="s">
        <v>224</v>
      </c>
      <c r="BM205" s="228" t="s">
        <v>1120</v>
      </c>
    </row>
    <row r="206" s="2" customFormat="1">
      <c r="A206" s="35"/>
      <c r="B206" s="36"/>
      <c r="C206" s="37"/>
      <c r="D206" s="230" t="s">
        <v>151</v>
      </c>
      <c r="E206" s="37"/>
      <c r="F206" s="231" t="s">
        <v>1119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151</v>
      </c>
      <c r="AU206" s="14" t="s">
        <v>86</v>
      </c>
    </row>
    <row r="207" s="2" customFormat="1" ht="14.4" customHeight="1">
      <c r="A207" s="35"/>
      <c r="B207" s="36"/>
      <c r="C207" s="235" t="s">
        <v>501</v>
      </c>
      <c r="D207" s="235" t="s">
        <v>171</v>
      </c>
      <c r="E207" s="236" t="s">
        <v>1121</v>
      </c>
      <c r="F207" s="237" t="s">
        <v>1122</v>
      </c>
      <c r="G207" s="238" t="s">
        <v>251</v>
      </c>
      <c r="H207" s="239">
        <v>5</v>
      </c>
      <c r="I207" s="240"/>
      <c r="J207" s="241">
        <f>ROUND(I207*H207,2)</f>
        <v>0</v>
      </c>
      <c r="K207" s="242"/>
      <c r="L207" s="243"/>
      <c r="M207" s="244" t="s">
        <v>1</v>
      </c>
      <c r="N207" s="245" t="s">
        <v>44</v>
      </c>
      <c r="O207" s="88"/>
      <c r="P207" s="226">
        <f>O207*H207</f>
        <v>0</v>
      </c>
      <c r="Q207" s="226">
        <v>0.0011900000000000001</v>
      </c>
      <c r="R207" s="226">
        <f>Q207*H207</f>
        <v>0.0059500000000000004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230</v>
      </c>
      <c r="AT207" s="228" t="s">
        <v>171</v>
      </c>
      <c r="AU207" s="228" t="s">
        <v>86</v>
      </c>
      <c r="AY207" s="14" t="s">
        <v>140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149</v>
      </c>
      <c r="BK207" s="229">
        <f>ROUND(I207*H207,2)</f>
        <v>0</v>
      </c>
      <c r="BL207" s="14" t="s">
        <v>224</v>
      </c>
      <c r="BM207" s="228" t="s">
        <v>1123</v>
      </c>
    </row>
    <row r="208" s="2" customFormat="1">
      <c r="A208" s="35"/>
      <c r="B208" s="36"/>
      <c r="C208" s="37"/>
      <c r="D208" s="230" t="s">
        <v>151</v>
      </c>
      <c r="E208" s="37"/>
      <c r="F208" s="231" t="s">
        <v>1122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151</v>
      </c>
      <c r="AU208" s="14" t="s">
        <v>86</v>
      </c>
    </row>
    <row r="209" s="2" customFormat="1" ht="14.4" customHeight="1">
      <c r="A209" s="35"/>
      <c r="B209" s="36"/>
      <c r="C209" s="235" t="s">
        <v>972</v>
      </c>
      <c r="D209" s="235" t="s">
        <v>171</v>
      </c>
      <c r="E209" s="236" t="s">
        <v>1124</v>
      </c>
      <c r="F209" s="237" t="s">
        <v>1125</v>
      </c>
      <c r="G209" s="238" t="s">
        <v>251</v>
      </c>
      <c r="H209" s="239">
        <v>5</v>
      </c>
      <c r="I209" s="240"/>
      <c r="J209" s="241">
        <f>ROUND(I209*H209,2)</f>
        <v>0</v>
      </c>
      <c r="K209" s="242"/>
      <c r="L209" s="243"/>
      <c r="M209" s="244" t="s">
        <v>1</v>
      </c>
      <c r="N209" s="245" t="s">
        <v>44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230</v>
      </c>
      <c r="AT209" s="228" t="s">
        <v>171</v>
      </c>
      <c r="AU209" s="228" t="s">
        <v>86</v>
      </c>
      <c r="AY209" s="14" t="s">
        <v>140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149</v>
      </c>
      <c r="BK209" s="229">
        <f>ROUND(I209*H209,2)</f>
        <v>0</v>
      </c>
      <c r="BL209" s="14" t="s">
        <v>224</v>
      </c>
      <c r="BM209" s="228" t="s">
        <v>1126</v>
      </c>
    </row>
    <row r="210" s="2" customFormat="1">
      <c r="A210" s="35"/>
      <c r="B210" s="36"/>
      <c r="C210" s="37"/>
      <c r="D210" s="230" t="s">
        <v>151</v>
      </c>
      <c r="E210" s="37"/>
      <c r="F210" s="231" t="s">
        <v>1125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151</v>
      </c>
      <c r="AU210" s="14" t="s">
        <v>86</v>
      </c>
    </row>
    <row r="211" s="2" customFormat="1" ht="14.4" customHeight="1">
      <c r="A211" s="35"/>
      <c r="B211" s="36"/>
      <c r="C211" s="216" t="s">
        <v>664</v>
      </c>
      <c r="D211" s="216" t="s">
        <v>144</v>
      </c>
      <c r="E211" s="217" t="s">
        <v>1127</v>
      </c>
      <c r="F211" s="218" t="s">
        <v>1128</v>
      </c>
      <c r="G211" s="219" t="s">
        <v>306</v>
      </c>
      <c r="H211" s="220">
        <v>3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44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224</v>
      </c>
      <c r="AT211" s="228" t="s">
        <v>144</v>
      </c>
      <c r="AU211" s="228" t="s">
        <v>86</v>
      </c>
      <c r="AY211" s="14" t="s">
        <v>140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149</v>
      </c>
      <c r="BK211" s="229">
        <f>ROUND(I211*H211,2)</f>
        <v>0</v>
      </c>
      <c r="BL211" s="14" t="s">
        <v>224</v>
      </c>
      <c r="BM211" s="228" t="s">
        <v>1129</v>
      </c>
    </row>
    <row r="212" s="2" customFormat="1">
      <c r="A212" s="35"/>
      <c r="B212" s="36"/>
      <c r="C212" s="37"/>
      <c r="D212" s="230" t="s">
        <v>151</v>
      </c>
      <c r="E212" s="37"/>
      <c r="F212" s="231" t="s">
        <v>1128</v>
      </c>
      <c r="G212" s="37"/>
      <c r="H212" s="37"/>
      <c r="I212" s="232"/>
      <c r="J212" s="37"/>
      <c r="K212" s="37"/>
      <c r="L212" s="41"/>
      <c r="M212" s="233"/>
      <c r="N212" s="23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151</v>
      </c>
      <c r="AU212" s="14" t="s">
        <v>86</v>
      </c>
    </row>
    <row r="213" s="2" customFormat="1" ht="14.4" customHeight="1">
      <c r="A213" s="35"/>
      <c r="B213" s="36"/>
      <c r="C213" s="235" t="s">
        <v>669</v>
      </c>
      <c r="D213" s="235" t="s">
        <v>171</v>
      </c>
      <c r="E213" s="236" t="s">
        <v>1130</v>
      </c>
      <c r="F213" s="237" t="s">
        <v>1131</v>
      </c>
      <c r="G213" s="238" t="s">
        <v>306</v>
      </c>
      <c r="H213" s="239">
        <v>3</v>
      </c>
      <c r="I213" s="240"/>
      <c r="J213" s="241">
        <f>ROUND(I213*H213,2)</f>
        <v>0</v>
      </c>
      <c r="K213" s="242"/>
      <c r="L213" s="243"/>
      <c r="M213" s="244" t="s">
        <v>1</v>
      </c>
      <c r="N213" s="245" t="s">
        <v>44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230</v>
      </c>
      <c r="AT213" s="228" t="s">
        <v>171</v>
      </c>
      <c r="AU213" s="228" t="s">
        <v>86</v>
      </c>
      <c r="AY213" s="14" t="s">
        <v>140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149</v>
      </c>
      <c r="BK213" s="229">
        <f>ROUND(I213*H213,2)</f>
        <v>0</v>
      </c>
      <c r="BL213" s="14" t="s">
        <v>224</v>
      </c>
      <c r="BM213" s="228" t="s">
        <v>1132</v>
      </c>
    </row>
    <row r="214" s="2" customFormat="1">
      <c r="A214" s="35"/>
      <c r="B214" s="36"/>
      <c r="C214" s="37"/>
      <c r="D214" s="230" t="s">
        <v>151</v>
      </c>
      <c r="E214" s="37"/>
      <c r="F214" s="231" t="s">
        <v>1131</v>
      </c>
      <c r="G214" s="37"/>
      <c r="H214" s="37"/>
      <c r="I214" s="232"/>
      <c r="J214" s="37"/>
      <c r="K214" s="37"/>
      <c r="L214" s="41"/>
      <c r="M214" s="233"/>
      <c r="N214" s="23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151</v>
      </c>
      <c r="AU214" s="14" t="s">
        <v>86</v>
      </c>
    </row>
    <row r="215" s="2" customFormat="1" ht="14.4" customHeight="1">
      <c r="A215" s="35"/>
      <c r="B215" s="36"/>
      <c r="C215" s="216" t="s">
        <v>674</v>
      </c>
      <c r="D215" s="216" t="s">
        <v>144</v>
      </c>
      <c r="E215" s="217" t="s">
        <v>1133</v>
      </c>
      <c r="F215" s="218" t="s">
        <v>1134</v>
      </c>
      <c r="G215" s="219" t="s">
        <v>306</v>
      </c>
      <c r="H215" s="220">
        <v>4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44</v>
      </c>
      <c r="O215" s="88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224</v>
      </c>
      <c r="AT215" s="228" t="s">
        <v>144</v>
      </c>
      <c r="AU215" s="228" t="s">
        <v>86</v>
      </c>
      <c r="AY215" s="14" t="s">
        <v>140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149</v>
      </c>
      <c r="BK215" s="229">
        <f>ROUND(I215*H215,2)</f>
        <v>0</v>
      </c>
      <c r="BL215" s="14" t="s">
        <v>224</v>
      </c>
      <c r="BM215" s="228" t="s">
        <v>1135</v>
      </c>
    </row>
    <row r="216" s="2" customFormat="1">
      <c r="A216" s="35"/>
      <c r="B216" s="36"/>
      <c r="C216" s="37"/>
      <c r="D216" s="230" t="s">
        <v>151</v>
      </c>
      <c r="E216" s="37"/>
      <c r="F216" s="231" t="s">
        <v>1134</v>
      </c>
      <c r="G216" s="37"/>
      <c r="H216" s="37"/>
      <c r="I216" s="232"/>
      <c r="J216" s="37"/>
      <c r="K216" s="37"/>
      <c r="L216" s="41"/>
      <c r="M216" s="233"/>
      <c r="N216" s="234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151</v>
      </c>
      <c r="AU216" s="14" t="s">
        <v>86</v>
      </c>
    </row>
    <row r="217" s="2" customFormat="1" ht="14.4" customHeight="1">
      <c r="A217" s="35"/>
      <c r="B217" s="36"/>
      <c r="C217" s="235" t="s">
        <v>1136</v>
      </c>
      <c r="D217" s="235" t="s">
        <v>171</v>
      </c>
      <c r="E217" s="236" t="s">
        <v>1137</v>
      </c>
      <c r="F217" s="237" t="s">
        <v>1138</v>
      </c>
      <c r="G217" s="238" t="s">
        <v>306</v>
      </c>
      <c r="H217" s="239">
        <v>4</v>
      </c>
      <c r="I217" s="240"/>
      <c r="J217" s="241">
        <f>ROUND(I217*H217,2)</f>
        <v>0</v>
      </c>
      <c r="K217" s="242"/>
      <c r="L217" s="243"/>
      <c r="M217" s="244" t="s">
        <v>1</v>
      </c>
      <c r="N217" s="245" t="s">
        <v>44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230</v>
      </c>
      <c r="AT217" s="228" t="s">
        <v>171</v>
      </c>
      <c r="AU217" s="228" t="s">
        <v>86</v>
      </c>
      <c r="AY217" s="14" t="s">
        <v>140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149</v>
      </c>
      <c r="BK217" s="229">
        <f>ROUND(I217*H217,2)</f>
        <v>0</v>
      </c>
      <c r="BL217" s="14" t="s">
        <v>224</v>
      </c>
      <c r="BM217" s="228" t="s">
        <v>1139</v>
      </c>
    </row>
    <row r="218" s="2" customFormat="1">
      <c r="A218" s="35"/>
      <c r="B218" s="36"/>
      <c r="C218" s="37"/>
      <c r="D218" s="230" t="s">
        <v>151</v>
      </c>
      <c r="E218" s="37"/>
      <c r="F218" s="231" t="s">
        <v>1138</v>
      </c>
      <c r="G218" s="37"/>
      <c r="H218" s="37"/>
      <c r="I218" s="232"/>
      <c r="J218" s="37"/>
      <c r="K218" s="37"/>
      <c r="L218" s="41"/>
      <c r="M218" s="233"/>
      <c r="N218" s="23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151</v>
      </c>
      <c r="AU218" s="14" t="s">
        <v>86</v>
      </c>
    </row>
    <row r="219" s="2" customFormat="1" ht="14.4" customHeight="1">
      <c r="A219" s="35"/>
      <c r="B219" s="36"/>
      <c r="C219" s="216" t="s">
        <v>679</v>
      </c>
      <c r="D219" s="216" t="s">
        <v>144</v>
      </c>
      <c r="E219" s="217" t="s">
        <v>1140</v>
      </c>
      <c r="F219" s="218" t="s">
        <v>1141</v>
      </c>
      <c r="G219" s="219" t="s">
        <v>306</v>
      </c>
      <c r="H219" s="220">
        <v>4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44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224</v>
      </c>
      <c r="AT219" s="228" t="s">
        <v>144</v>
      </c>
      <c r="AU219" s="228" t="s">
        <v>86</v>
      </c>
      <c r="AY219" s="14" t="s">
        <v>140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149</v>
      </c>
      <c r="BK219" s="229">
        <f>ROUND(I219*H219,2)</f>
        <v>0</v>
      </c>
      <c r="BL219" s="14" t="s">
        <v>224</v>
      </c>
      <c r="BM219" s="228" t="s">
        <v>1142</v>
      </c>
    </row>
    <row r="220" s="2" customFormat="1">
      <c r="A220" s="35"/>
      <c r="B220" s="36"/>
      <c r="C220" s="37"/>
      <c r="D220" s="230" t="s">
        <v>151</v>
      </c>
      <c r="E220" s="37"/>
      <c r="F220" s="231" t="s">
        <v>1141</v>
      </c>
      <c r="G220" s="37"/>
      <c r="H220" s="37"/>
      <c r="I220" s="232"/>
      <c r="J220" s="37"/>
      <c r="K220" s="37"/>
      <c r="L220" s="41"/>
      <c r="M220" s="233"/>
      <c r="N220" s="23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151</v>
      </c>
      <c r="AU220" s="14" t="s">
        <v>86</v>
      </c>
    </row>
    <row r="221" s="2" customFormat="1" ht="14.4" customHeight="1">
      <c r="A221" s="35"/>
      <c r="B221" s="36"/>
      <c r="C221" s="235" t="s">
        <v>684</v>
      </c>
      <c r="D221" s="235" t="s">
        <v>171</v>
      </c>
      <c r="E221" s="236" t="s">
        <v>1143</v>
      </c>
      <c r="F221" s="237" t="s">
        <v>1144</v>
      </c>
      <c r="G221" s="238" t="s">
        <v>306</v>
      </c>
      <c r="H221" s="239">
        <v>4</v>
      </c>
      <c r="I221" s="240"/>
      <c r="J221" s="241">
        <f>ROUND(I221*H221,2)</f>
        <v>0</v>
      </c>
      <c r="K221" s="242"/>
      <c r="L221" s="243"/>
      <c r="M221" s="244" t="s">
        <v>1</v>
      </c>
      <c r="N221" s="245" t="s">
        <v>44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230</v>
      </c>
      <c r="AT221" s="228" t="s">
        <v>171</v>
      </c>
      <c r="AU221" s="228" t="s">
        <v>86</v>
      </c>
      <c r="AY221" s="14" t="s">
        <v>140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149</v>
      </c>
      <c r="BK221" s="229">
        <f>ROUND(I221*H221,2)</f>
        <v>0</v>
      </c>
      <c r="BL221" s="14" t="s">
        <v>224</v>
      </c>
      <c r="BM221" s="228" t="s">
        <v>1145</v>
      </c>
    </row>
    <row r="222" s="2" customFormat="1">
      <c r="A222" s="35"/>
      <c r="B222" s="36"/>
      <c r="C222" s="37"/>
      <c r="D222" s="230" t="s">
        <v>151</v>
      </c>
      <c r="E222" s="37"/>
      <c r="F222" s="231" t="s">
        <v>1144</v>
      </c>
      <c r="G222" s="37"/>
      <c r="H222" s="37"/>
      <c r="I222" s="232"/>
      <c r="J222" s="37"/>
      <c r="K222" s="37"/>
      <c r="L222" s="41"/>
      <c r="M222" s="233"/>
      <c r="N222" s="234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151</v>
      </c>
      <c r="AU222" s="14" t="s">
        <v>86</v>
      </c>
    </row>
    <row r="223" s="2" customFormat="1" ht="14.4" customHeight="1">
      <c r="A223" s="35"/>
      <c r="B223" s="36"/>
      <c r="C223" s="216" t="s">
        <v>506</v>
      </c>
      <c r="D223" s="216" t="s">
        <v>144</v>
      </c>
      <c r="E223" s="217" t="s">
        <v>1146</v>
      </c>
      <c r="F223" s="218" t="s">
        <v>1147</v>
      </c>
      <c r="G223" s="219" t="s">
        <v>251</v>
      </c>
      <c r="H223" s="220">
        <v>20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44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224</v>
      </c>
      <c r="AT223" s="228" t="s">
        <v>144</v>
      </c>
      <c r="AU223" s="228" t="s">
        <v>86</v>
      </c>
      <c r="AY223" s="14" t="s">
        <v>140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149</v>
      </c>
      <c r="BK223" s="229">
        <f>ROUND(I223*H223,2)</f>
        <v>0</v>
      </c>
      <c r="BL223" s="14" t="s">
        <v>224</v>
      </c>
      <c r="BM223" s="228" t="s">
        <v>1148</v>
      </c>
    </row>
    <row r="224" s="2" customFormat="1">
      <c r="A224" s="35"/>
      <c r="B224" s="36"/>
      <c r="C224" s="37"/>
      <c r="D224" s="230" t="s">
        <v>151</v>
      </c>
      <c r="E224" s="37"/>
      <c r="F224" s="231" t="s">
        <v>1147</v>
      </c>
      <c r="G224" s="37"/>
      <c r="H224" s="37"/>
      <c r="I224" s="232"/>
      <c r="J224" s="37"/>
      <c r="K224" s="37"/>
      <c r="L224" s="41"/>
      <c r="M224" s="233"/>
      <c r="N224" s="23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151</v>
      </c>
      <c r="AU224" s="14" t="s">
        <v>86</v>
      </c>
    </row>
    <row r="225" s="2" customFormat="1" ht="14.4" customHeight="1">
      <c r="A225" s="35"/>
      <c r="B225" s="36"/>
      <c r="C225" s="235" t="s">
        <v>1149</v>
      </c>
      <c r="D225" s="235" t="s">
        <v>171</v>
      </c>
      <c r="E225" s="236" t="s">
        <v>1150</v>
      </c>
      <c r="F225" s="237" t="s">
        <v>1151</v>
      </c>
      <c r="G225" s="238" t="s">
        <v>251</v>
      </c>
      <c r="H225" s="239">
        <v>20</v>
      </c>
      <c r="I225" s="240"/>
      <c r="J225" s="241">
        <f>ROUND(I225*H225,2)</f>
        <v>0</v>
      </c>
      <c r="K225" s="242"/>
      <c r="L225" s="243"/>
      <c r="M225" s="244" t="s">
        <v>1</v>
      </c>
      <c r="N225" s="245" t="s">
        <v>44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230</v>
      </c>
      <c r="AT225" s="228" t="s">
        <v>171</v>
      </c>
      <c r="AU225" s="228" t="s">
        <v>86</v>
      </c>
      <c r="AY225" s="14" t="s">
        <v>140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149</v>
      </c>
      <c r="BK225" s="229">
        <f>ROUND(I225*H225,2)</f>
        <v>0</v>
      </c>
      <c r="BL225" s="14" t="s">
        <v>224</v>
      </c>
      <c r="BM225" s="228" t="s">
        <v>1152</v>
      </c>
    </row>
    <row r="226" s="2" customFormat="1">
      <c r="A226" s="35"/>
      <c r="B226" s="36"/>
      <c r="C226" s="37"/>
      <c r="D226" s="230" t="s">
        <v>151</v>
      </c>
      <c r="E226" s="37"/>
      <c r="F226" s="231" t="s">
        <v>1151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151</v>
      </c>
      <c r="AU226" s="14" t="s">
        <v>86</v>
      </c>
    </row>
    <row r="227" s="2" customFormat="1" ht="14.4" customHeight="1">
      <c r="A227" s="35"/>
      <c r="B227" s="36"/>
      <c r="C227" s="235" t="s">
        <v>956</v>
      </c>
      <c r="D227" s="235" t="s">
        <v>171</v>
      </c>
      <c r="E227" s="236" t="s">
        <v>1153</v>
      </c>
      <c r="F227" s="237" t="s">
        <v>1154</v>
      </c>
      <c r="G227" s="238" t="s">
        <v>251</v>
      </c>
      <c r="H227" s="239">
        <v>20</v>
      </c>
      <c r="I227" s="240"/>
      <c r="J227" s="241">
        <f>ROUND(I227*H227,2)</f>
        <v>0</v>
      </c>
      <c r="K227" s="242"/>
      <c r="L227" s="243"/>
      <c r="M227" s="244" t="s">
        <v>1</v>
      </c>
      <c r="N227" s="245" t="s">
        <v>44</v>
      </c>
      <c r="O227" s="88"/>
      <c r="P227" s="226">
        <f>O227*H227</f>
        <v>0</v>
      </c>
      <c r="Q227" s="226">
        <v>0.00064000000000000005</v>
      </c>
      <c r="R227" s="226">
        <f>Q227*H227</f>
        <v>0.012800000000000001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230</v>
      </c>
      <c r="AT227" s="228" t="s">
        <v>171</v>
      </c>
      <c r="AU227" s="228" t="s">
        <v>86</v>
      </c>
      <c r="AY227" s="14" t="s">
        <v>140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149</v>
      </c>
      <c r="BK227" s="229">
        <f>ROUND(I227*H227,2)</f>
        <v>0</v>
      </c>
      <c r="BL227" s="14" t="s">
        <v>224</v>
      </c>
      <c r="BM227" s="228" t="s">
        <v>1155</v>
      </c>
    </row>
    <row r="228" s="2" customFormat="1">
      <c r="A228" s="35"/>
      <c r="B228" s="36"/>
      <c r="C228" s="37"/>
      <c r="D228" s="230" t="s">
        <v>151</v>
      </c>
      <c r="E228" s="37"/>
      <c r="F228" s="231" t="s">
        <v>1154</v>
      </c>
      <c r="G228" s="37"/>
      <c r="H228" s="37"/>
      <c r="I228" s="232"/>
      <c r="J228" s="37"/>
      <c r="K228" s="37"/>
      <c r="L228" s="41"/>
      <c r="M228" s="233"/>
      <c r="N228" s="234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151</v>
      </c>
      <c r="AU228" s="14" t="s">
        <v>86</v>
      </c>
    </row>
    <row r="229" s="2" customFormat="1" ht="14.4" customHeight="1">
      <c r="A229" s="35"/>
      <c r="B229" s="36"/>
      <c r="C229" s="235" t="s">
        <v>526</v>
      </c>
      <c r="D229" s="235" t="s">
        <v>171</v>
      </c>
      <c r="E229" s="236" t="s">
        <v>1156</v>
      </c>
      <c r="F229" s="237" t="s">
        <v>1157</v>
      </c>
      <c r="G229" s="238" t="s">
        <v>251</v>
      </c>
      <c r="H229" s="239">
        <v>20</v>
      </c>
      <c r="I229" s="240"/>
      <c r="J229" s="241">
        <f>ROUND(I229*H229,2)</f>
        <v>0</v>
      </c>
      <c r="K229" s="242"/>
      <c r="L229" s="243"/>
      <c r="M229" s="244" t="s">
        <v>1</v>
      </c>
      <c r="N229" s="245" t="s">
        <v>44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230</v>
      </c>
      <c r="AT229" s="228" t="s">
        <v>171</v>
      </c>
      <c r="AU229" s="228" t="s">
        <v>86</v>
      </c>
      <c r="AY229" s="14" t="s">
        <v>140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149</v>
      </c>
      <c r="BK229" s="229">
        <f>ROUND(I229*H229,2)</f>
        <v>0</v>
      </c>
      <c r="BL229" s="14" t="s">
        <v>224</v>
      </c>
      <c r="BM229" s="228" t="s">
        <v>1158</v>
      </c>
    </row>
    <row r="230" s="2" customFormat="1">
      <c r="A230" s="35"/>
      <c r="B230" s="36"/>
      <c r="C230" s="37"/>
      <c r="D230" s="230" t="s">
        <v>151</v>
      </c>
      <c r="E230" s="37"/>
      <c r="F230" s="231" t="s">
        <v>1157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151</v>
      </c>
      <c r="AU230" s="14" t="s">
        <v>86</v>
      </c>
    </row>
    <row r="231" s="2" customFormat="1" ht="14.4" customHeight="1">
      <c r="A231" s="35"/>
      <c r="B231" s="36"/>
      <c r="C231" s="216" t="s">
        <v>962</v>
      </c>
      <c r="D231" s="216" t="s">
        <v>144</v>
      </c>
      <c r="E231" s="217" t="s">
        <v>1159</v>
      </c>
      <c r="F231" s="218" t="s">
        <v>1160</v>
      </c>
      <c r="G231" s="219" t="s">
        <v>306</v>
      </c>
      <c r="H231" s="220">
        <v>1</v>
      </c>
      <c r="I231" s="221"/>
      <c r="J231" s="222">
        <f>ROUND(I231*H231,2)</f>
        <v>0</v>
      </c>
      <c r="K231" s="223"/>
      <c r="L231" s="41"/>
      <c r="M231" s="224" t="s">
        <v>1</v>
      </c>
      <c r="N231" s="225" t="s">
        <v>44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224</v>
      </c>
      <c r="AT231" s="228" t="s">
        <v>144</v>
      </c>
      <c r="AU231" s="228" t="s">
        <v>86</v>
      </c>
      <c r="AY231" s="14" t="s">
        <v>140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149</v>
      </c>
      <c r="BK231" s="229">
        <f>ROUND(I231*H231,2)</f>
        <v>0</v>
      </c>
      <c r="BL231" s="14" t="s">
        <v>224</v>
      </c>
      <c r="BM231" s="228" t="s">
        <v>1161</v>
      </c>
    </row>
    <row r="232" s="2" customFormat="1">
      <c r="A232" s="35"/>
      <c r="B232" s="36"/>
      <c r="C232" s="37"/>
      <c r="D232" s="230" t="s">
        <v>151</v>
      </c>
      <c r="E232" s="37"/>
      <c r="F232" s="231" t="s">
        <v>1160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151</v>
      </c>
      <c r="AU232" s="14" t="s">
        <v>86</v>
      </c>
    </row>
    <row r="233" s="2" customFormat="1" ht="24.15" customHeight="1">
      <c r="A233" s="35"/>
      <c r="B233" s="36"/>
      <c r="C233" s="235" t="s">
        <v>734</v>
      </c>
      <c r="D233" s="235" t="s">
        <v>171</v>
      </c>
      <c r="E233" s="236" t="s">
        <v>1162</v>
      </c>
      <c r="F233" s="237" t="s">
        <v>1163</v>
      </c>
      <c r="G233" s="238" t="s">
        <v>306</v>
      </c>
      <c r="H233" s="239">
        <v>1</v>
      </c>
      <c r="I233" s="240"/>
      <c r="J233" s="241">
        <f>ROUND(I233*H233,2)</f>
        <v>0</v>
      </c>
      <c r="K233" s="242"/>
      <c r="L233" s="243"/>
      <c r="M233" s="244" t="s">
        <v>1</v>
      </c>
      <c r="N233" s="245" t="s">
        <v>44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230</v>
      </c>
      <c r="AT233" s="228" t="s">
        <v>171</v>
      </c>
      <c r="AU233" s="228" t="s">
        <v>86</v>
      </c>
      <c r="AY233" s="14" t="s">
        <v>140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149</v>
      </c>
      <c r="BK233" s="229">
        <f>ROUND(I233*H233,2)</f>
        <v>0</v>
      </c>
      <c r="BL233" s="14" t="s">
        <v>224</v>
      </c>
      <c r="BM233" s="228" t="s">
        <v>1164</v>
      </c>
    </row>
    <row r="234" s="2" customFormat="1">
      <c r="A234" s="35"/>
      <c r="B234" s="36"/>
      <c r="C234" s="37"/>
      <c r="D234" s="230" t="s">
        <v>151</v>
      </c>
      <c r="E234" s="37"/>
      <c r="F234" s="231" t="s">
        <v>1163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151</v>
      </c>
      <c r="AU234" s="14" t="s">
        <v>86</v>
      </c>
    </row>
    <row r="235" s="2" customFormat="1" ht="14.4" customHeight="1">
      <c r="A235" s="35"/>
      <c r="B235" s="36"/>
      <c r="C235" s="216" t="s">
        <v>740</v>
      </c>
      <c r="D235" s="216" t="s">
        <v>144</v>
      </c>
      <c r="E235" s="217" t="s">
        <v>1165</v>
      </c>
      <c r="F235" s="218" t="s">
        <v>1166</v>
      </c>
      <c r="G235" s="219" t="s">
        <v>251</v>
      </c>
      <c r="H235" s="220">
        <v>30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44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224</v>
      </c>
      <c r="AT235" s="228" t="s">
        <v>144</v>
      </c>
      <c r="AU235" s="228" t="s">
        <v>86</v>
      </c>
      <c r="AY235" s="14" t="s">
        <v>140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149</v>
      </c>
      <c r="BK235" s="229">
        <f>ROUND(I235*H235,2)</f>
        <v>0</v>
      </c>
      <c r="BL235" s="14" t="s">
        <v>224</v>
      </c>
      <c r="BM235" s="228" t="s">
        <v>1167</v>
      </c>
    </row>
    <row r="236" s="2" customFormat="1">
      <c r="A236" s="35"/>
      <c r="B236" s="36"/>
      <c r="C236" s="37"/>
      <c r="D236" s="230" t="s">
        <v>151</v>
      </c>
      <c r="E236" s="37"/>
      <c r="F236" s="231" t="s">
        <v>1166</v>
      </c>
      <c r="G236" s="37"/>
      <c r="H236" s="37"/>
      <c r="I236" s="232"/>
      <c r="J236" s="37"/>
      <c r="K236" s="37"/>
      <c r="L236" s="41"/>
      <c r="M236" s="233"/>
      <c r="N236" s="23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151</v>
      </c>
      <c r="AU236" s="14" t="s">
        <v>86</v>
      </c>
    </row>
    <row r="237" s="2" customFormat="1" ht="14.4" customHeight="1">
      <c r="A237" s="35"/>
      <c r="B237" s="36"/>
      <c r="C237" s="235" t="s">
        <v>744</v>
      </c>
      <c r="D237" s="235" t="s">
        <v>171</v>
      </c>
      <c r="E237" s="236" t="s">
        <v>1168</v>
      </c>
      <c r="F237" s="237" t="s">
        <v>1169</v>
      </c>
      <c r="G237" s="238" t="s">
        <v>737</v>
      </c>
      <c r="H237" s="239">
        <v>30</v>
      </c>
      <c r="I237" s="240"/>
      <c r="J237" s="241">
        <f>ROUND(I237*H237,2)</f>
        <v>0</v>
      </c>
      <c r="K237" s="242"/>
      <c r="L237" s="243"/>
      <c r="M237" s="244" t="s">
        <v>1</v>
      </c>
      <c r="N237" s="245" t="s">
        <v>44</v>
      </c>
      <c r="O237" s="88"/>
      <c r="P237" s="226">
        <f>O237*H237</f>
        <v>0</v>
      </c>
      <c r="Q237" s="226">
        <v>0.001</v>
      </c>
      <c r="R237" s="226">
        <f>Q237*H237</f>
        <v>0.029999999999999999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230</v>
      </c>
      <c r="AT237" s="228" t="s">
        <v>171</v>
      </c>
      <c r="AU237" s="228" t="s">
        <v>86</v>
      </c>
      <c r="AY237" s="14" t="s">
        <v>140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149</v>
      </c>
      <c r="BK237" s="229">
        <f>ROUND(I237*H237,2)</f>
        <v>0</v>
      </c>
      <c r="BL237" s="14" t="s">
        <v>224</v>
      </c>
      <c r="BM237" s="228" t="s">
        <v>1170</v>
      </c>
    </row>
    <row r="238" s="2" customFormat="1">
      <c r="A238" s="35"/>
      <c r="B238" s="36"/>
      <c r="C238" s="37"/>
      <c r="D238" s="230" t="s">
        <v>151</v>
      </c>
      <c r="E238" s="37"/>
      <c r="F238" s="231" t="s">
        <v>1169</v>
      </c>
      <c r="G238" s="37"/>
      <c r="H238" s="37"/>
      <c r="I238" s="232"/>
      <c r="J238" s="37"/>
      <c r="K238" s="37"/>
      <c r="L238" s="41"/>
      <c r="M238" s="233"/>
      <c r="N238" s="23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151</v>
      </c>
      <c r="AU238" s="14" t="s">
        <v>86</v>
      </c>
    </row>
    <row r="239" s="2" customFormat="1" ht="14.4" customHeight="1">
      <c r="A239" s="35"/>
      <c r="B239" s="36"/>
      <c r="C239" s="216" t="s">
        <v>751</v>
      </c>
      <c r="D239" s="216" t="s">
        <v>144</v>
      </c>
      <c r="E239" s="217" t="s">
        <v>1171</v>
      </c>
      <c r="F239" s="218" t="s">
        <v>1172</v>
      </c>
      <c r="G239" s="219" t="s">
        <v>306</v>
      </c>
      <c r="H239" s="220">
        <v>1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44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224</v>
      </c>
      <c r="AT239" s="228" t="s">
        <v>144</v>
      </c>
      <c r="AU239" s="228" t="s">
        <v>86</v>
      </c>
      <c r="AY239" s="14" t="s">
        <v>140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149</v>
      </c>
      <c r="BK239" s="229">
        <f>ROUND(I239*H239,2)</f>
        <v>0</v>
      </c>
      <c r="BL239" s="14" t="s">
        <v>224</v>
      </c>
      <c r="BM239" s="228" t="s">
        <v>1173</v>
      </c>
    </row>
    <row r="240" s="2" customFormat="1">
      <c r="A240" s="35"/>
      <c r="B240" s="36"/>
      <c r="C240" s="37"/>
      <c r="D240" s="230" t="s">
        <v>151</v>
      </c>
      <c r="E240" s="37"/>
      <c r="F240" s="231" t="s">
        <v>1172</v>
      </c>
      <c r="G240" s="37"/>
      <c r="H240" s="37"/>
      <c r="I240" s="232"/>
      <c r="J240" s="37"/>
      <c r="K240" s="37"/>
      <c r="L240" s="41"/>
      <c r="M240" s="233"/>
      <c r="N240" s="23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151</v>
      </c>
      <c r="AU240" s="14" t="s">
        <v>86</v>
      </c>
    </row>
    <row r="241" s="2" customFormat="1" ht="14.4" customHeight="1">
      <c r="A241" s="35"/>
      <c r="B241" s="36"/>
      <c r="C241" s="235" t="s">
        <v>756</v>
      </c>
      <c r="D241" s="235" t="s">
        <v>171</v>
      </c>
      <c r="E241" s="236" t="s">
        <v>1174</v>
      </c>
      <c r="F241" s="237" t="s">
        <v>1175</v>
      </c>
      <c r="G241" s="238" t="s">
        <v>306</v>
      </c>
      <c r="H241" s="239">
        <v>1</v>
      </c>
      <c r="I241" s="240"/>
      <c r="J241" s="241">
        <f>ROUND(I241*H241,2)</f>
        <v>0</v>
      </c>
      <c r="K241" s="242"/>
      <c r="L241" s="243"/>
      <c r="M241" s="244" t="s">
        <v>1</v>
      </c>
      <c r="N241" s="245" t="s">
        <v>44</v>
      </c>
      <c r="O241" s="88"/>
      <c r="P241" s="226">
        <f>O241*H241</f>
        <v>0</v>
      </c>
      <c r="Q241" s="226">
        <v>0.0078600000000000007</v>
      </c>
      <c r="R241" s="226">
        <f>Q241*H241</f>
        <v>0.0078600000000000007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230</v>
      </c>
      <c r="AT241" s="228" t="s">
        <v>171</v>
      </c>
      <c r="AU241" s="228" t="s">
        <v>86</v>
      </c>
      <c r="AY241" s="14" t="s">
        <v>140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149</v>
      </c>
      <c r="BK241" s="229">
        <f>ROUND(I241*H241,2)</f>
        <v>0</v>
      </c>
      <c r="BL241" s="14" t="s">
        <v>224</v>
      </c>
      <c r="BM241" s="228" t="s">
        <v>1176</v>
      </c>
    </row>
    <row r="242" s="2" customFormat="1">
      <c r="A242" s="35"/>
      <c r="B242" s="36"/>
      <c r="C242" s="37"/>
      <c r="D242" s="230" t="s">
        <v>151</v>
      </c>
      <c r="E242" s="37"/>
      <c r="F242" s="231" t="s">
        <v>1175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151</v>
      </c>
      <c r="AU242" s="14" t="s">
        <v>86</v>
      </c>
    </row>
    <row r="243" s="2" customFormat="1" ht="14.4" customHeight="1">
      <c r="A243" s="35"/>
      <c r="B243" s="36"/>
      <c r="C243" s="235" t="s">
        <v>761</v>
      </c>
      <c r="D243" s="235" t="s">
        <v>171</v>
      </c>
      <c r="E243" s="236" t="s">
        <v>1177</v>
      </c>
      <c r="F243" s="237" t="s">
        <v>1178</v>
      </c>
      <c r="G243" s="238" t="s">
        <v>1039</v>
      </c>
      <c r="H243" s="239">
        <v>1</v>
      </c>
      <c r="I243" s="240"/>
      <c r="J243" s="241">
        <f>ROUND(I243*H243,2)</f>
        <v>0</v>
      </c>
      <c r="K243" s="242"/>
      <c r="L243" s="243"/>
      <c r="M243" s="244" t="s">
        <v>1</v>
      </c>
      <c r="N243" s="245" t="s">
        <v>44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230</v>
      </c>
      <c r="AT243" s="228" t="s">
        <v>171</v>
      </c>
      <c r="AU243" s="228" t="s">
        <v>86</v>
      </c>
      <c r="AY243" s="14" t="s">
        <v>140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149</v>
      </c>
      <c r="BK243" s="229">
        <f>ROUND(I243*H243,2)</f>
        <v>0</v>
      </c>
      <c r="BL243" s="14" t="s">
        <v>224</v>
      </c>
      <c r="BM243" s="228" t="s">
        <v>1179</v>
      </c>
    </row>
    <row r="244" s="2" customFormat="1">
      <c r="A244" s="35"/>
      <c r="B244" s="36"/>
      <c r="C244" s="37"/>
      <c r="D244" s="230" t="s">
        <v>151</v>
      </c>
      <c r="E244" s="37"/>
      <c r="F244" s="231" t="s">
        <v>1178</v>
      </c>
      <c r="G244" s="37"/>
      <c r="H244" s="37"/>
      <c r="I244" s="232"/>
      <c r="J244" s="37"/>
      <c r="K244" s="37"/>
      <c r="L244" s="41"/>
      <c r="M244" s="233"/>
      <c r="N244" s="23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151</v>
      </c>
      <c r="AU244" s="14" t="s">
        <v>86</v>
      </c>
    </row>
    <row r="245" s="2" customFormat="1" ht="14.4" customHeight="1">
      <c r="A245" s="35"/>
      <c r="B245" s="36"/>
      <c r="C245" s="216" t="s">
        <v>1180</v>
      </c>
      <c r="D245" s="216" t="s">
        <v>144</v>
      </c>
      <c r="E245" s="217" t="s">
        <v>1181</v>
      </c>
      <c r="F245" s="218" t="s">
        <v>1182</v>
      </c>
      <c r="G245" s="219" t="s">
        <v>251</v>
      </c>
      <c r="H245" s="220">
        <v>150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44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224</v>
      </c>
      <c r="AT245" s="228" t="s">
        <v>144</v>
      </c>
      <c r="AU245" s="228" t="s">
        <v>86</v>
      </c>
      <c r="AY245" s="14" t="s">
        <v>140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149</v>
      </c>
      <c r="BK245" s="229">
        <f>ROUND(I245*H245,2)</f>
        <v>0</v>
      </c>
      <c r="BL245" s="14" t="s">
        <v>224</v>
      </c>
      <c r="BM245" s="228" t="s">
        <v>1183</v>
      </c>
    </row>
    <row r="246" s="2" customFormat="1">
      <c r="A246" s="35"/>
      <c r="B246" s="36"/>
      <c r="C246" s="37"/>
      <c r="D246" s="230" t="s">
        <v>151</v>
      </c>
      <c r="E246" s="37"/>
      <c r="F246" s="231" t="s">
        <v>1182</v>
      </c>
      <c r="G246" s="37"/>
      <c r="H246" s="37"/>
      <c r="I246" s="232"/>
      <c r="J246" s="37"/>
      <c r="K246" s="37"/>
      <c r="L246" s="41"/>
      <c r="M246" s="233"/>
      <c r="N246" s="23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151</v>
      </c>
      <c r="AU246" s="14" t="s">
        <v>86</v>
      </c>
    </row>
    <row r="247" s="2" customFormat="1" ht="14.4" customHeight="1">
      <c r="A247" s="35"/>
      <c r="B247" s="36"/>
      <c r="C247" s="235" t="s">
        <v>1184</v>
      </c>
      <c r="D247" s="235" t="s">
        <v>171</v>
      </c>
      <c r="E247" s="236" t="s">
        <v>1185</v>
      </c>
      <c r="F247" s="237" t="s">
        <v>1186</v>
      </c>
      <c r="G247" s="238" t="s">
        <v>251</v>
      </c>
      <c r="H247" s="239">
        <v>150</v>
      </c>
      <c r="I247" s="240"/>
      <c r="J247" s="241">
        <f>ROUND(I247*H247,2)</f>
        <v>0</v>
      </c>
      <c r="K247" s="242"/>
      <c r="L247" s="243"/>
      <c r="M247" s="244" t="s">
        <v>1</v>
      </c>
      <c r="N247" s="245" t="s">
        <v>44</v>
      </c>
      <c r="O247" s="88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230</v>
      </c>
      <c r="AT247" s="228" t="s">
        <v>171</v>
      </c>
      <c r="AU247" s="228" t="s">
        <v>86</v>
      </c>
      <c r="AY247" s="14" t="s">
        <v>140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149</v>
      </c>
      <c r="BK247" s="229">
        <f>ROUND(I247*H247,2)</f>
        <v>0</v>
      </c>
      <c r="BL247" s="14" t="s">
        <v>224</v>
      </c>
      <c r="BM247" s="228" t="s">
        <v>1187</v>
      </c>
    </row>
    <row r="248" s="2" customFormat="1">
      <c r="A248" s="35"/>
      <c r="B248" s="36"/>
      <c r="C248" s="37"/>
      <c r="D248" s="230" t="s">
        <v>151</v>
      </c>
      <c r="E248" s="37"/>
      <c r="F248" s="231" t="s">
        <v>1186</v>
      </c>
      <c r="G248" s="37"/>
      <c r="H248" s="37"/>
      <c r="I248" s="232"/>
      <c r="J248" s="37"/>
      <c r="K248" s="37"/>
      <c r="L248" s="41"/>
      <c r="M248" s="233"/>
      <c r="N248" s="234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151</v>
      </c>
      <c r="AU248" s="14" t="s">
        <v>86</v>
      </c>
    </row>
    <row r="249" s="2" customFormat="1" ht="14.4" customHeight="1">
      <c r="A249" s="35"/>
      <c r="B249" s="36"/>
      <c r="C249" s="235" t="s">
        <v>539</v>
      </c>
      <c r="D249" s="235" t="s">
        <v>171</v>
      </c>
      <c r="E249" s="236" t="s">
        <v>1188</v>
      </c>
      <c r="F249" s="237" t="s">
        <v>1189</v>
      </c>
      <c r="G249" s="238" t="s">
        <v>251</v>
      </c>
      <c r="H249" s="239">
        <v>150</v>
      </c>
      <c r="I249" s="240"/>
      <c r="J249" s="241">
        <f>ROUND(I249*H249,2)</f>
        <v>0</v>
      </c>
      <c r="K249" s="242"/>
      <c r="L249" s="243"/>
      <c r="M249" s="244" t="s">
        <v>1</v>
      </c>
      <c r="N249" s="245" t="s">
        <v>44</v>
      </c>
      <c r="O249" s="88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230</v>
      </c>
      <c r="AT249" s="228" t="s">
        <v>171</v>
      </c>
      <c r="AU249" s="228" t="s">
        <v>86</v>
      </c>
      <c r="AY249" s="14" t="s">
        <v>140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149</v>
      </c>
      <c r="BK249" s="229">
        <f>ROUND(I249*H249,2)</f>
        <v>0</v>
      </c>
      <c r="BL249" s="14" t="s">
        <v>224</v>
      </c>
      <c r="BM249" s="228" t="s">
        <v>1190</v>
      </c>
    </row>
    <row r="250" s="2" customFormat="1">
      <c r="A250" s="35"/>
      <c r="B250" s="36"/>
      <c r="C250" s="37"/>
      <c r="D250" s="230" t="s">
        <v>151</v>
      </c>
      <c r="E250" s="37"/>
      <c r="F250" s="231" t="s">
        <v>1189</v>
      </c>
      <c r="G250" s="37"/>
      <c r="H250" s="37"/>
      <c r="I250" s="232"/>
      <c r="J250" s="37"/>
      <c r="K250" s="37"/>
      <c r="L250" s="41"/>
      <c r="M250" s="233"/>
      <c r="N250" s="23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151</v>
      </c>
      <c r="AU250" s="14" t="s">
        <v>86</v>
      </c>
    </row>
    <row r="251" s="2" customFormat="1" ht="14.4" customHeight="1">
      <c r="A251" s="35"/>
      <c r="B251" s="36"/>
      <c r="C251" s="216" t="s">
        <v>888</v>
      </c>
      <c r="D251" s="216" t="s">
        <v>144</v>
      </c>
      <c r="E251" s="217" t="s">
        <v>1191</v>
      </c>
      <c r="F251" s="218" t="s">
        <v>1192</v>
      </c>
      <c r="G251" s="219" t="s">
        <v>251</v>
      </c>
      <c r="H251" s="220">
        <v>150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44</v>
      </c>
      <c r="O251" s="88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224</v>
      </c>
      <c r="AT251" s="228" t="s">
        <v>144</v>
      </c>
      <c r="AU251" s="228" t="s">
        <v>86</v>
      </c>
      <c r="AY251" s="14" t="s">
        <v>140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149</v>
      </c>
      <c r="BK251" s="229">
        <f>ROUND(I251*H251,2)</f>
        <v>0</v>
      </c>
      <c r="BL251" s="14" t="s">
        <v>224</v>
      </c>
      <c r="BM251" s="228" t="s">
        <v>1193</v>
      </c>
    </row>
    <row r="252" s="2" customFormat="1">
      <c r="A252" s="35"/>
      <c r="B252" s="36"/>
      <c r="C252" s="37"/>
      <c r="D252" s="230" t="s">
        <v>151</v>
      </c>
      <c r="E252" s="37"/>
      <c r="F252" s="231" t="s">
        <v>1192</v>
      </c>
      <c r="G252" s="37"/>
      <c r="H252" s="37"/>
      <c r="I252" s="232"/>
      <c r="J252" s="37"/>
      <c r="K252" s="37"/>
      <c r="L252" s="41"/>
      <c r="M252" s="233"/>
      <c r="N252" s="23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151</v>
      </c>
      <c r="AU252" s="14" t="s">
        <v>86</v>
      </c>
    </row>
    <row r="253" s="2" customFormat="1" ht="14.4" customHeight="1">
      <c r="A253" s="35"/>
      <c r="B253" s="36"/>
      <c r="C253" s="235" t="s">
        <v>1194</v>
      </c>
      <c r="D253" s="235" t="s">
        <v>171</v>
      </c>
      <c r="E253" s="236" t="s">
        <v>1195</v>
      </c>
      <c r="F253" s="237" t="s">
        <v>1196</v>
      </c>
      <c r="G253" s="238" t="s">
        <v>251</v>
      </c>
      <c r="H253" s="239">
        <v>150</v>
      </c>
      <c r="I253" s="240"/>
      <c r="J253" s="241">
        <f>ROUND(I253*H253,2)</f>
        <v>0</v>
      </c>
      <c r="K253" s="242"/>
      <c r="L253" s="243"/>
      <c r="M253" s="244" t="s">
        <v>1</v>
      </c>
      <c r="N253" s="245" t="s">
        <v>44</v>
      </c>
      <c r="O253" s="88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230</v>
      </c>
      <c r="AT253" s="228" t="s">
        <v>171</v>
      </c>
      <c r="AU253" s="228" t="s">
        <v>86</v>
      </c>
      <c r="AY253" s="14" t="s">
        <v>140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149</v>
      </c>
      <c r="BK253" s="229">
        <f>ROUND(I253*H253,2)</f>
        <v>0</v>
      </c>
      <c r="BL253" s="14" t="s">
        <v>224</v>
      </c>
      <c r="BM253" s="228" t="s">
        <v>1197</v>
      </c>
    </row>
    <row r="254" s="2" customFormat="1">
      <c r="A254" s="35"/>
      <c r="B254" s="36"/>
      <c r="C254" s="37"/>
      <c r="D254" s="230" t="s">
        <v>151</v>
      </c>
      <c r="E254" s="37"/>
      <c r="F254" s="231" t="s">
        <v>1196</v>
      </c>
      <c r="G254" s="37"/>
      <c r="H254" s="37"/>
      <c r="I254" s="232"/>
      <c r="J254" s="37"/>
      <c r="K254" s="37"/>
      <c r="L254" s="41"/>
      <c r="M254" s="233"/>
      <c r="N254" s="23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151</v>
      </c>
      <c r="AU254" s="14" t="s">
        <v>86</v>
      </c>
    </row>
    <row r="255" s="2" customFormat="1" ht="14.4" customHeight="1">
      <c r="A255" s="35"/>
      <c r="B255" s="36"/>
      <c r="C255" s="235" t="s">
        <v>546</v>
      </c>
      <c r="D255" s="235" t="s">
        <v>171</v>
      </c>
      <c r="E255" s="236" t="s">
        <v>1198</v>
      </c>
      <c r="F255" s="237" t="s">
        <v>1199</v>
      </c>
      <c r="G255" s="238" t="s">
        <v>251</v>
      </c>
      <c r="H255" s="239">
        <v>150</v>
      </c>
      <c r="I255" s="240"/>
      <c r="J255" s="241">
        <f>ROUND(I255*H255,2)</f>
        <v>0</v>
      </c>
      <c r="K255" s="242"/>
      <c r="L255" s="243"/>
      <c r="M255" s="244" t="s">
        <v>1</v>
      </c>
      <c r="N255" s="245" t="s">
        <v>44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230</v>
      </c>
      <c r="AT255" s="228" t="s">
        <v>171</v>
      </c>
      <c r="AU255" s="228" t="s">
        <v>86</v>
      </c>
      <c r="AY255" s="14" t="s">
        <v>140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149</v>
      </c>
      <c r="BK255" s="229">
        <f>ROUND(I255*H255,2)</f>
        <v>0</v>
      </c>
      <c r="BL255" s="14" t="s">
        <v>224</v>
      </c>
      <c r="BM255" s="228" t="s">
        <v>1200</v>
      </c>
    </row>
    <row r="256" s="2" customFormat="1">
      <c r="A256" s="35"/>
      <c r="B256" s="36"/>
      <c r="C256" s="37"/>
      <c r="D256" s="230" t="s">
        <v>151</v>
      </c>
      <c r="E256" s="37"/>
      <c r="F256" s="231" t="s">
        <v>1199</v>
      </c>
      <c r="G256" s="37"/>
      <c r="H256" s="37"/>
      <c r="I256" s="232"/>
      <c r="J256" s="37"/>
      <c r="K256" s="37"/>
      <c r="L256" s="41"/>
      <c r="M256" s="233"/>
      <c r="N256" s="23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151</v>
      </c>
      <c r="AU256" s="14" t="s">
        <v>86</v>
      </c>
    </row>
    <row r="257" s="2" customFormat="1" ht="14.4" customHeight="1">
      <c r="A257" s="35"/>
      <c r="B257" s="36"/>
      <c r="C257" s="216" t="s">
        <v>551</v>
      </c>
      <c r="D257" s="216" t="s">
        <v>144</v>
      </c>
      <c r="E257" s="217" t="s">
        <v>1201</v>
      </c>
      <c r="F257" s="218" t="s">
        <v>1202</v>
      </c>
      <c r="G257" s="219" t="s">
        <v>251</v>
      </c>
      <c r="H257" s="220">
        <v>100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44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224</v>
      </c>
      <c r="AT257" s="228" t="s">
        <v>144</v>
      </c>
      <c r="AU257" s="228" t="s">
        <v>86</v>
      </c>
      <c r="AY257" s="14" t="s">
        <v>140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149</v>
      </c>
      <c r="BK257" s="229">
        <f>ROUND(I257*H257,2)</f>
        <v>0</v>
      </c>
      <c r="BL257" s="14" t="s">
        <v>224</v>
      </c>
      <c r="BM257" s="228" t="s">
        <v>1203</v>
      </c>
    </row>
    <row r="258" s="2" customFormat="1">
      <c r="A258" s="35"/>
      <c r="B258" s="36"/>
      <c r="C258" s="37"/>
      <c r="D258" s="230" t="s">
        <v>151</v>
      </c>
      <c r="E258" s="37"/>
      <c r="F258" s="231" t="s">
        <v>1202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151</v>
      </c>
      <c r="AU258" s="14" t="s">
        <v>86</v>
      </c>
    </row>
    <row r="259" s="2" customFormat="1" ht="14.4" customHeight="1">
      <c r="A259" s="35"/>
      <c r="B259" s="36"/>
      <c r="C259" s="235" t="s">
        <v>919</v>
      </c>
      <c r="D259" s="235" t="s">
        <v>171</v>
      </c>
      <c r="E259" s="236" t="s">
        <v>1204</v>
      </c>
      <c r="F259" s="237" t="s">
        <v>1205</v>
      </c>
      <c r="G259" s="238" t="s">
        <v>251</v>
      </c>
      <c r="H259" s="239">
        <v>100</v>
      </c>
      <c r="I259" s="240"/>
      <c r="J259" s="241">
        <f>ROUND(I259*H259,2)</f>
        <v>0</v>
      </c>
      <c r="K259" s="242"/>
      <c r="L259" s="243"/>
      <c r="M259" s="244" t="s">
        <v>1</v>
      </c>
      <c r="N259" s="245" t="s">
        <v>44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230</v>
      </c>
      <c r="AT259" s="228" t="s">
        <v>171</v>
      </c>
      <c r="AU259" s="228" t="s">
        <v>86</v>
      </c>
      <c r="AY259" s="14" t="s">
        <v>140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149</v>
      </c>
      <c r="BK259" s="229">
        <f>ROUND(I259*H259,2)</f>
        <v>0</v>
      </c>
      <c r="BL259" s="14" t="s">
        <v>224</v>
      </c>
      <c r="BM259" s="228" t="s">
        <v>1206</v>
      </c>
    </row>
    <row r="260" s="2" customFormat="1">
      <c r="A260" s="35"/>
      <c r="B260" s="36"/>
      <c r="C260" s="37"/>
      <c r="D260" s="230" t="s">
        <v>151</v>
      </c>
      <c r="E260" s="37"/>
      <c r="F260" s="231" t="s">
        <v>1205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151</v>
      </c>
      <c r="AU260" s="14" t="s">
        <v>86</v>
      </c>
    </row>
    <row r="261" s="2" customFormat="1" ht="14.4" customHeight="1">
      <c r="A261" s="35"/>
      <c r="B261" s="36"/>
      <c r="C261" s="235" t="s">
        <v>566</v>
      </c>
      <c r="D261" s="235" t="s">
        <v>171</v>
      </c>
      <c r="E261" s="236" t="s">
        <v>1207</v>
      </c>
      <c r="F261" s="237" t="s">
        <v>1208</v>
      </c>
      <c r="G261" s="238" t="s">
        <v>251</v>
      </c>
      <c r="H261" s="239">
        <v>100</v>
      </c>
      <c r="I261" s="240"/>
      <c r="J261" s="241">
        <f>ROUND(I261*H261,2)</f>
        <v>0</v>
      </c>
      <c r="K261" s="242"/>
      <c r="L261" s="243"/>
      <c r="M261" s="244" t="s">
        <v>1</v>
      </c>
      <c r="N261" s="245" t="s">
        <v>44</v>
      </c>
      <c r="O261" s="88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230</v>
      </c>
      <c r="AT261" s="228" t="s">
        <v>171</v>
      </c>
      <c r="AU261" s="228" t="s">
        <v>86</v>
      </c>
      <c r="AY261" s="14" t="s">
        <v>140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149</v>
      </c>
      <c r="BK261" s="229">
        <f>ROUND(I261*H261,2)</f>
        <v>0</v>
      </c>
      <c r="BL261" s="14" t="s">
        <v>224</v>
      </c>
      <c r="BM261" s="228" t="s">
        <v>1209</v>
      </c>
    </row>
    <row r="262" s="2" customFormat="1">
      <c r="A262" s="35"/>
      <c r="B262" s="36"/>
      <c r="C262" s="37"/>
      <c r="D262" s="230" t="s">
        <v>151</v>
      </c>
      <c r="E262" s="37"/>
      <c r="F262" s="231" t="s">
        <v>1208</v>
      </c>
      <c r="G262" s="37"/>
      <c r="H262" s="37"/>
      <c r="I262" s="232"/>
      <c r="J262" s="37"/>
      <c r="K262" s="37"/>
      <c r="L262" s="41"/>
      <c r="M262" s="233"/>
      <c r="N262" s="23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151</v>
      </c>
      <c r="AU262" s="14" t="s">
        <v>86</v>
      </c>
    </row>
    <row r="263" s="2" customFormat="1" ht="14.4" customHeight="1">
      <c r="A263" s="35"/>
      <c r="B263" s="36"/>
      <c r="C263" s="216" t="s">
        <v>581</v>
      </c>
      <c r="D263" s="216" t="s">
        <v>144</v>
      </c>
      <c r="E263" s="217" t="s">
        <v>1210</v>
      </c>
      <c r="F263" s="218" t="s">
        <v>1211</v>
      </c>
      <c r="G263" s="219" t="s">
        <v>306</v>
      </c>
      <c r="H263" s="220">
        <v>20</v>
      </c>
      <c r="I263" s="221"/>
      <c r="J263" s="222">
        <f>ROUND(I263*H263,2)</f>
        <v>0</v>
      </c>
      <c r="K263" s="223"/>
      <c r="L263" s="41"/>
      <c r="M263" s="224" t="s">
        <v>1</v>
      </c>
      <c r="N263" s="225" t="s">
        <v>44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224</v>
      </c>
      <c r="AT263" s="228" t="s">
        <v>144</v>
      </c>
      <c r="AU263" s="228" t="s">
        <v>86</v>
      </c>
      <c r="AY263" s="14" t="s">
        <v>140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149</v>
      </c>
      <c r="BK263" s="229">
        <f>ROUND(I263*H263,2)</f>
        <v>0</v>
      </c>
      <c r="BL263" s="14" t="s">
        <v>224</v>
      </c>
      <c r="BM263" s="228" t="s">
        <v>1212</v>
      </c>
    </row>
    <row r="264" s="2" customFormat="1">
      <c r="A264" s="35"/>
      <c r="B264" s="36"/>
      <c r="C264" s="37"/>
      <c r="D264" s="230" t="s">
        <v>151</v>
      </c>
      <c r="E264" s="37"/>
      <c r="F264" s="231" t="s">
        <v>1211</v>
      </c>
      <c r="G264" s="37"/>
      <c r="H264" s="37"/>
      <c r="I264" s="232"/>
      <c r="J264" s="37"/>
      <c r="K264" s="37"/>
      <c r="L264" s="41"/>
      <c r="M264" s="233"/>
      <c r="N264" s="23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151</v>
      </c>
      <c r="AU264" s="14" t="s">
        <v>86</v>
      </c>
    </row>
    <row r="265" s="2" customFormat="1" ht="14.4" customHeight="1">
      <c r="A265" s="35"/>
      <c r="B265" s="36"/>
      <c r="C265" s="235" t="s">
        <v>585</v>
      </c>
      <c r="D265" s="235" t="s">
        <v>171</v>
      </c>
      <c r="E265" s="236" t="s">
        <v>1213</v>
      </c>
      <c r="F265" s="237" t="s">
        <v>1214</v>
      </c>
      <c r="G265" s="238" t="s">
        <v>306</v>
      </c>
      <c r="H265" s="239">
        <v>20</v>
      </c>
      <c r="I265" s="240"/>
      <c r="J265" s="241">
        <f>ROUND(I265*H265,2)</f>
        <v>0</v>
      </c>
      <c r="K265" s="242"/>
      <c r="L265" s="243"/>
      <c r="M265" s="244" t="s">
        <v>1</v>
      </c>
      <c r="N265" s="245" t="s">
        <v>44</v>
      </c>
      <c r="O265" s="88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230</v>
      </c>
      <c r="AT265" s="228" t="s">
        <v>171</v>
      </c>
      <c r="AU265" s="228" t="s">
        <v>86</v>
      </c>
      <c r="AY265" s="14" t="s">
        <v>140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149</v>
      </c>
      <c r="BK265" s="229">
        <f>ROUND(I265*H265,2)</f>
        <v>0</v>
      </c>
      <c r="BL265" s="14" t="s">
        <v>224</v>
      </c>
      <c r="BM265" s="228" t="s">
        <v>1215</v>
      </c>
    </row>
    <row r="266" s="2" customFormat="1">
      <c r="A266" s="35"/>
      <c r="B266" s="36"/>
      <c r="C266" s="37"/>
      <c r="D266" s="230" t="s">
        <v>151</v>
      </c>
      <c r="E266" s="37"/>
      <c r="F266" s="231" t="s">
        <v>1214</v>
      </c>
      <c r="G266" s="37"/>
      <c r="H266" s="37"/>
      <c r="I266" s="232"/>
      <c r="J266" s="37"/>
      <c r="K266" s="37"/>
      <c r="L266" s="41"/>
      <c r="M266" s="233"/>
      <c r="N266" s="234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151</v>
      </c>
      <c r="AU266" s="14" t="s">
        <v>86</v>
      </c>
    </row>
    <row r="267" s="2" customFormat="1">
      <c r="A267" s="35"/>
      <c r="B267" s="36"/>
      <c r="C267" s="37"/>
      <c r="D267" s="230" t="s">
        <v>369</v>
      </c>
      <c r="E267" s="37"/>
      <c r="F267" s="246" t="s">
        <v>1216</v>
      </c>
      <c r="G267" s="37"/>
      <c r="H267" s="37"/>
      <c r="I267" s="232"/>
      <c r="J267" s="37"/>
      <c r="K267" s="37"/>
      <c r="L267" s="41"/>
      <c r="M267" s="233"/>
      <c r="N267" s="23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369</v>
      </c>
      <c r="AU267" s="14" t="s">
        <v>86</v>
      </c>
    </row>
    <row r="268" s="2" customFormat="1" ht="14.4" customHeight="1">
      <c r="A268" s="35"/>
      <c r="B268" s="36"/>
      <c r="C268" s="216" t="s">
        <v>624</v>
      </c>
      <c r="D268" s="216" t="s">
        <v>144</v>
      </c>
      <c r="E268" s="217" t="s">
        <v>1217</v>
      </c>
      <c r="F268" s="218" t="s">
        <v>1218</v>
      </c>
      <c r="G268" s="219" t="s">
        <v>306</v>
      </c>
      <c r="H268" s="220">
        <v>1</v>
      </c>
      <c r="I268" s="221"/>
      <c r="J268" s="222">
        <f>ROUND(I268*H268,2)</f>
        <v>0</v>
      </c>
      <c r="K268" s="223"/>
      <c r="L268" s="41"/>
      <c r="M268" s="224" t="s">
        <v>1</v>
      </c>
      <c r="N268" s="225" t="s">
        <v>44</v>
      </c>
      <c r="O268" s="88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224</v>
      </c>
      <c r="AT268" s="228" t="s">
        <v>144</v>
      </c>
      <c r="AU268" s="228" t="s">
        <v>86</v>
      </c>
      <c r="AY268" s="14" t="s">
        <v>140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149</v>
      </c>
      <c r="BK268" s="229">
        <f>ROUND(I268*H268,2)</f>
        <v>0</v>
      </c>
      <c r="BL268" s="14" t="s">
        <v>224</v>
      </c>
      <c r="BM268" s="228" t="s">
        <v>1219</v>
      </c>
    </row>
    <row r="269" s="2" customFormat="1">
      <c r="A269" s="35"/>
      <c r="B269" s="36"/>
      <c r="C269" s="37"/>
      <c r="D269" s="230" t="s">
        <v>151</v>
      </c>
      <c r="E269" s="37"/>
      <c r="F269" s="231" t="s">
        <v>1218</v>
      </c>
      <c r="G269" s="37"/>
      <c r="H269" s="37"/>
      <c r="I269" s="232"/>
      <c r="J269" s="37"/>
      <c r="K269" s="37"/>
      <c r="L269" s="41"/>
      <c r="M269" s="233"/>
      <c r="N269" s="23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151</v>
      </c>
      <c r="AU269" s="14" t="s">
        <v>86</v>
      </c>
    </row>
    <row r="270" s="2" customFormat="1" ht="37.8" customHeight="1">
      <c r="A270" s="35"/>
      <c r="B270" s="36"/>
      <c r="C270" s="235" t="s">
        <v>950</v>
      </c>
      <c r="D270" s="235" t="s">
        <v>171</v>
      </c>
      <c r="E270" s="236" t="s">
        <v>1220</v>
      </c>
      <c r="F270" s="237" t="s">
        <v>1221</v>
      </c>
      <c r="G270" s="238" t="s">
        <v>306</v>
      </c>
      <c r="H270" s="239">
        <v>1</v>
      </c>
      <c r="I270" s="240"/>
      <c r="J270" s="241">
        <f>ROUND(I270*H270,2)</f>
        <v>0</v>
      </c>
      <c r="K270" s="242"/>
      <c r="L270" s="243"/>
      <c r="M270" s="244" t="s">
        <v>1</v>
      </c>
      <c r="N270" s="245" t="s">
        <v>44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230</v>
      </c>
      <c r="AT270" s="228" t="s">
        <v>171</v>
      </c>
      <c r="AU270" s="228" t="s">
        <v>86</v>
      </c>
      <c r="AY270" s="14" t="s">
        <v>140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149</v>
      </c>
      <c r="BK270" s="229">
        <f>ROUND(I270*H270,2)</f>
        <v>0</v>
      </c>
      <c r="BL270" s="14" t="s">
        <v>224</v>
      </c>
      <c r="BM270" s="228" t="s">
        <v>1222</v>
      </c>
    </row>
    <row r="271" s="2" customFormat="1">
      <c r="A271" s="35"/>
      <c r="B271" s="36"/>
      <c r="C271" s="37"/>
      <c r="D271" s="230" t="s">
        <v>151</v>
      </c>
      <c r="E271" s="37"/>
      <c r="F271" s="231" t="s">
        <v>1221</v>
      </c>
      <c r="G271" s="37"/>
      <c r="H271" s="37"/>
      <c r="I271" s="232"/>
      <c r="J271" s="37"/>
      <c r="K271" s="37"/>
      <c r="L271" s="41"/>
      <c r="M271" s="233"/>
      <c r="N271" s="234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151</v>
      </c>
      <c r="AU271" s="14" t="s">
        <v>86</v>
      </c>
    </row>
    <row r="272" s="2" customFormat="1" ht="14.4" customHeight="1">
      <c r="A272" s="35"/>
      <c r="B272" s="36"/>
      <c r="C272" s="216" t="s">
        <v>953</v>
      </c>
      <c r="D272" s="216" t="s">
        <v>144</v>
      </c>
      <c r="E272" s="217" t="s">
        <v>1223</v>
      </c>
      <c r="F272" s="218" t="s">
        <v>1224</v>
      </c>
      <c r="G272" s="219" t="s">
        <v>306</v>
      </c>
      <c r="H272" s="220">
        <v>3</v>
      </c>
      <c r="I272" s="221"/>
      <c r="J272" s="222">
        <f>ROUND(I272*H272,2)</f>
        <v>0</v>
      </c>
      <c r="K272" s="223"/>
      <c r="L272" s="41"/>
      <c r="M272" s="224" t="s">
        <v>1</v>
      </c>
      <c r="N272" s="225" t="s">
        <v>44</v>
      </c>
      <c r="O272" s="88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8" t="s">
        <v>224</v>
      </c>
      <c r="AT272" s="228" t="s">
        <v>144</v>
      </c>
      <c r="AU272" s="228" t="s">
        <v>86</v>
      </c>
      <c r="AY272" s="14" t="s">
        <v>140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4" t="s">
        <v>149</v>
      </c>
      <c r="BK272" s="229">
        <f>ROUND(I272*H272,2)</f>
        <v>0</v>
      </c>
      <c r="BL272" s="14" t="s">
        <v>224</v>
      </c>
      <c r="BM272" s="228" t="s">
        <v>1225</v>
      </c>
    </row>
    <row r="273" s="2" customFormat="1">
      <c r="A273" s="35"/>
      <c r="B273" s="36"/>
      <c r="C273" s="37"/>
      <c r="D273" s="230" t="s">
        <v>151</v>
      </c>
      <c r="E273" s="37"/>
      <c r="F273" s="231" t="s">
        <v>1224</v>
      </c>
      <c r="G273" s="37"/>
      <c r="H273" s="37"/>
      <c r="I273" s="232"/>
      <c r="J273" s="37"/>
      <c r="K273" s="37"/>
      <c r="L273" s="41"/>
      <c r="M273" s="233"/>
      <c r="N273" s="234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151</v>
      </c>
      <c r="AU273" s="14" t="s">
        <v>86</v>
      </c>
    </row>
    <row r="274" s="2" customFormat="1" ht="14.4" customHeight="1">
      <c r="A274" s="35"/>
      <c r="B274" s="36"/>
      <c r="C274" s="235" t="s">
        <v>1226</v>
      </c>
      <c r="D274" s="235" t="s">
        <v>171</v>
      </c>
      <c r="E274" s="236" t="s">
        <v>1227</v>
      </c>
      <c r="F274" s="237" t="s">
        <v>1228</v>
      </c>
      <c r="G274" s="238" t="s">
        <v>306</v>
      </c>
      <c r="H274" s="239">
        <v>3</v>
      </c>
      <c r="I274" s="240"/>
      <c r="J274" s="241">
        <f>ROUND(I274*H274,2)</f>
        <v>0</v>
      </c>
      <c r="K274" s="242"/>
      <c r="L274" s="243"/>
      <c r="M274" s="244" t="s">
        <v>1</v>
      </c>
      <c r="N274" s="245" t="s">
        <v>44</v>
      </c>
      <c r="O274" s="88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230</v>
      </c>
      <c r="AT274" s="228" t="s">
        <v>171</v>
      </c>
      <c r="AU274" s="228" t="s">
        <v>86</v>
      </c>
      <c r="AY274" s="14" t="s">
        <v>140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149</v>
      </c>
      <c r="BK274" s="229">
        <f>ROUND(I274*H274,2)</f>
        <v>0</v>
      </c>
      <c r="BL274" s="14" t="s">
        <v>224</v>
      </c>
      <c r="BM274" s="228" t="s">
        <v>1229</v>
      </c>
    </row>
    <row r="275" s="2" customFormat="1">
      <c r="A275" s="35"/>
      <c r="B275" s="36"/>
      <c r="C275" s="37"/>
      <c r="D275" s="230" t="s">
        <v>151</v>
      </c>
      <c r="E275" s="37"/>
      <c r="F275" s="231" t="s">
        <v>1228</v>
      </c>
      <c r="G275" s="37"/>
      <c r="H275" s="37"/>
      <c r="I275" s="232"/>
      <c r="J275" s="37"/>
      <c r="K275" s="37"/>
      <c r="L275" s="41"/>
      <c r="M275" s="233"/>
      <c r="N275" s="234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151</v>
      </c>
      <c r="AU275" s="14" t="s">
        <v>86</v>
      </c>
    </row>
    <row r="276" s="2" customFormat="1" ht="14.4" customHeight="1">
      <c r="A276" s="35"/>
      <c r="B276" s="36"/>
      <c r="C276" s="216" t="s">
        <v>1230</v>
      </c>
      <c r="D276" s="216" t="s">
        <v>144</v>
      </c>
      <c r="E276" s="217" t="s">
        <v>1231</v>
      </c>
      <c r="F276" s="218" t="s">
        <v>1232</v>
      </c>
      <c r="G276" s="219" t="s">
        <v>306</v>
      </c>
      <c r="H276" s="220">
        <v>3</v>
      </c>
      <c r="I276" s="221"/>
      <c r="J276" s="222">
        <f>ROUND(I276*H276,2)</f>
        <v>0</v>
      </c>
      <c r="K276" s="223"/>
      <c r="L276" s="41"/>
      <c r="M276" s="224" t="s">
        <v>1</v>
      </c>
      <c r="N276" s="225" t="s">
        <v>44</v>
      </c>
      <c r="O276" s="88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224</v>
      </c>
      <c r="AT276" s="228" t="s">
        <v>144</v>
      </c>
      <c r="AU276" s="228" t="s">
        <v>86</v>
      </c>
      <c r="AY276" s="14" t="s">
        <v>140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149</v>
      </c>
      <c r="BK276" s="229">
        <f>ROUND(I276*H276,2)</f>
        <v>0</v>
      </c>
      <c r="BL276" s="14" t="s">
        <v>224</v>
      </c>
      <c r="BM276" s="228" t="s">
        <v>1233</v>
      </c>
    </row>
    <row r="277" s="2" customFormat="1">
      <c r="A277" s="35"/>
      <c r="B277" s="36"/>
      <c r="C277" s="37"/>
      <c r="D277" s="230" t="s">
        <v>151</v>
      </c>
      <c r="E277" s="37"/>
      <c r="F277" s="231" t="s">
        <v>1232</v>
      </c>
      <c r="G277" s="37"/>
      <c r="H277" s="37"/>
      <c r="I277" s="232"/>
      <c r="J277" s="37"/>
      <c r="K277" s="37"/>
      <c r="L277" s="41"/>
      <c r="M277" s="233"/>
      <c r="N277" s="234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151</v>
      </c>
      <c r="AU277" s="14" t="s">
        <v>86</v>
      </c>
    </row>
    <row r="278" s="2" customFormat="1" ht="24.15" customHeight="1">
      <c r="A278" s="35"/>
      <c r="B278" s="36"/>
      <c r="C278" s="235" t="s">
        <v>1234</v>
      </c>
      <c r="D278" s="235" t="s">
        <v>171</v>
      </c>
      <c r="E278" s="236" t="s">
        <v>1235</v>
      </c>
      <c r="F278" s="237" t="s">
        <v>1236</v>
      </c>
      <c r="G278" s="238" t="s">
        <v>306</v>
      </c>
      <c r="H278" s="239">
        <v>3</v>
      </c>
      <c r="I278" s="240"/>
      <c r="J278" s="241">
        <f>ROUND(I278*H278,2)</f>
        <v>0</v>
      </c>
      <c r="K278" s="242"/>
      <c r="L278" s="243"/>
      <c r="M278" s="244" t="s">
        <v>1</v>
      </c>
      <c r="N278" s="245" t="s">
        <v>44</v>
      </c>
      <c r="O278" s="88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230</v>
      </c>
      <c r="AT278" s="228" t="s">
        <v>171</v>
      </c>
      <c r="AU278" s="228" t="s">
        <v>86</v>
      </c>
      <c r="AY278" s="14" t="s">
        <v>140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149</v>
      </c>
      <c r="BK278" s="229">
        <f>ROUND(I278*H278,2)</f>
        <v>0</v>
      </c>
      <c r="BL278" s="14" t="s">
        <v>224</v>
      </c>
      <c r="BM278" s="228" t="s">
        <v>1237</v>
      </c>
    </row>
    <row r="279" s="2" customFormat="1">
      <c r="A279" s="35"/>
      <c r="B279" s="36"/>
      <c r="C279" s="37"/>
      <c r="D279" s="230" t="s">
        <v>151</v>
      </c>
      <c r="E279" s="37"/>
      <c r="F279" s="231" t="s">
        <v>1236</v>
      </c>
      <c r="G279" s="37"/>
      <c r="H279" s="37"/>
      <c r="I279" s="232"/>
      <c r="J279" s="37"/>
      <c r="K279" s="37"/>
      <c r="L279" s="41"/>
      <c r="M279" s="233"/>
      <c r="N279" s="234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151</v>
      </c>
      <c r="AU279" s="14" t="s">
        <v>86</v>
      </c>
    </row>
    <row r="280" s="12" customFormat="1" ht="25.92" customHeight="1">
      <c r="A280" s="12"/>
      <c r="B280" s="200"/>
      <c r="C280" s="201"/>
      <c r="D280" s="202" t="s">
        <v>77</v>
      </c>
      <c r="E280" s="203" t="s">
        <v>860</v>
      </c>
      <c r="F280" s="203" t="s">
        <v>1238</v>
      </c>
      <c r="G280" s="201"/>
      <c r="H280" s="201"/>
      <c r="I280" s="204"/>
      <c r="J280" s="205">
        <f>BK280</f>
        <v>0</v>
      </c>
      <c r="K280" s="201"/>
      <c r="L280" s="206"/>
      <c r="M280" s="207"/>
      <c r="N280" s="208"/>
      <c r="O280" s="208"/>
      <c r="P280" s="209">
        <f>SUM(P281:P328)</f>
        <v>0</v>
      </c>
      <c r="Q280" s="208"/>
      <c r="R280" s="209">
        <f>SUM(R281:R328)</f>
        <v>0</v>
      </c>
      <c r="S280" s="208"/>
      <c r="T280" s="210">
        <f>SUM(T281:T328)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86</v>
      </c>
      <c r="AT280" s="212" t="s">
        <v>77</v>
      </c>
      <c r="AU280" s="212" t="s">
        <v>78</v>
      </c>
      <c r="AY280" s="211" t="s">
        <v>140</v>
      </c>
      <c r="BK280" s="213">
        <f>SUM(BK281:BK328)</f>
        <v>0</v>
      </c>
    </row>
    <row r="281" s="2" customFormat="1" ht="14.4" customHeight="1">
      <c r="A281" s="35"/>
      <c r="B281" s="36"/>
      <c r="C281" s="216" t="s">
        <v>987</v>
      </c>
      <c r="D281" s="216" t="s">
        <v>144</v>
      </c>
      <c r="E281" s="217" t="s">
        <v>1239</v>
      </c>
      <c r="F281" s="218" t="s">
        <v>1240</v>
      </c>
      <c r="G281" s="219" t="s">
        <v>306</v>
      </c>
      <c r="H281" s="220">
        <v>1</v>
      </c>
      <c r="I281" s="221"/>
      <c r="J281" s="222">
        <f>ROUND(I281*H281,2)</f>
        <v>0</v>
      </c>
      <c r="K281" s="223"/>
      <c r="L281" s="41"/>
      <c r="M281" s="224" t="s">
        <v>1</v>
      </c>
      <c r="N281" s="225" t="s">
        <v>44</v>
      </c>
      <c r="O281" s="88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224</v>
      </c>
      <c r="AT281" s="228" t="s">
        <v>144</v>
      </c>
      <c r="AU281" s="228" t="s">
        <v>86</v>
      </c>
      <c r="AY281" s="14" t="s">
        <v>140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149</v>
      </c>
      <c r="BK281" s="229">
        <f>ROUND(I281*H281,2)</f>
        <v>0</v>
      </c>
      <c r="BL281" s="14" t="s">
        <v>224</v>
      </c>
      <c r="BM281" s="228" t="s">
        <v>1241</v>
      </c>
    </row>
    <row r="282" s="2" customFormat="1">
      <c r="A282" s="35"/>
      <c r="B282" s="36"/>
      <c r="C282" s="37"/>
      <c r="D282" s="230" t="s">
        <v>151</v>
      </c>
      <c r="E282" s="37"/>
      <c r="F282" s="231" t="s">
        <v>1240</v>
      </c>
      <c r="G282" s="37"/>
      <c r="H282" s="37"/>
      <c r="I282" s="232"/>
      <c r="J282" s="37"/>
      <c r="K282" s="37"/>
      <c r="L282" s="41"/>
      <c r="M282" s="233"/>
      <c r="N282" s="234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151</v>
      </c>
      <c r="AU282" s="14" t="s">
        <v>86</v>
      </c>
    </row>
    <row r="283" s="2" customFormat="1" ht="14.4" customHeight="1">
      <c r="A283" s="35"/>
      <c r="B283" s="36"/>
      <c r="C283" s="235" t="s">
        <v>989</v>
      </c>
      <c r="D283" s="235" t="s">
        <v>171</v>
      </c>
      <c r="E283" s="236" t="s">
        <v>1242</v>
      </c>
      <c r="F283" s="237" t="s">
        <v>1243</v>
      </c>
      <c r="G283" s="238" t="s">
        <v>306</v>
      </c>
      <c r="H283" s="239">
        <v>1</v>
      </c>
      <c r="I283" s="240"/>
      <c r="J283" s="241">
        <f>ROUND(I283*H283,2)</f>
        <v>0</v>
      </c>
      <c r="K283" s="242"/>
      <c r="L283" s="243"/>
      <c r="M283" s="244" t="s">
        <v>1</v>
      </c>
      <c r="N283" s="245" t="s">
        <v>44</v>
      </c>
      <c r="O283" s="88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230</v>
      </c>
      <c r="AT283" s="228" t="s">
        <v>171</v>
      </c>
      <c r="AU283" s="228" t="s">
        <v>86</v>
      </c>
      <c r="AY283" s="14" t="s">
        <v>140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149</v>
      </c>
      <c r="BK283" s="229">
        <f>ROUND(I283*H283,2)</f>
        <v>0</v>
      </c>
      <c r="BL283" s="14" t="s">
        <v>224</v>
      </c>
      <c r="BM283" s="228" t="s">
        <v>1244</v>
      </c>
    </row>
    <row r="284" s="2" customFormat="1">
      <c r="A284" s="35"/>
      <c r="B284" s="36"/>
      <c r="C284" s="37"/>
      <c r="D284" s="230" t="s">
        <v>151</v>
      </c>
      <c r="E284" s="37"/>
      <c r="F284" s="231" t="s">
        <v>1243</v>
      </c>
      <c r="G284" s="37"/>
      <c r="H284" s="37"/>
      <c r="I284" s="232"/>
      <c r="J284" s="37"/>
      <c r="K284" s="37"/>
      <c r="L284" s="41"/>
      <c r="M284" s="233"/>
      <c r="N284" s="234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151</v>
      </c>
      <c r="AU284" s="14" t="s">
        <v>86</v>
      </c>
    </row>
    <row r="285" s="2" customFormat="1" ht="14.4" customHeight="1">
      <c r="A285" s="35"/>
      <c r="B285" s="36"/>
      <c r="C285" s="216" t="s">
        <v>1245</v>
      </c>
      <c r="D285" s="216" t="s">
        <v>144</v>
      </c>
      <c r="E285" s="217" t="s">
        <v>1246</v>
      </c>
      <c r="F285" s="218" t="s">
        <v>1247</v>
      </c>
      <c r="G285" s="219" t="s">
        <v>1039</v>
      </c>
      <c r="H285" s="220">
        <v>3</v>
      </c>
      <c r="I285" s="221"/>
      <c r="J285" s="222">
        <f>ROUND(I285*H285,2)</f>
        <v>0</v>
      </c>
      <c r="K285" s="223"/>
      <c r="L285" s="41"/>
      <c r="M285" s="224" t="s">
        <v>1</v>
      </c>
      <c r="N285" s="225" t="s">
        <v>44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8" t="s">
        <v>224</v>
      </c>
      <c r="AT285" s="228" t="s">
        <v>144</v>
      </c>
      <c r="AU285" s="228" t="s">
        <v>86</v>
      </c>
      <c r="AY285" s="14" t="s">
        <v>140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4" t="s">
        <v>149</v>
      </c>
      <c r="BK285" s="229">
        <f>ROUND(I285*H285,2)</f>
        <v>0</v>
      </c>
      <c r="BL285" s="14" t="s">
        <v>224</v>
      </c>
      <c r="BM285" s="228" t="s">
        <v>1248</v>
      </c>
    </row>
    <row r="286" s="2" customFormat="1">
      <c r="A286" s="35"/>
      <c r="B286" s="36"/>
      <c r="C286" s="37"/>
      <c r="D286" s="230" t="s">
        <v>151</v>
      </c>
      <c r="E286" s="37"/>
      <c r="F286" s="231" t="s">
        <v>1247</v>
      </c>
      <c r="G286" s="37"/>
      <c r="H286" s="37"/>
      <c r="I286" s="232"/>
      <c r="J286" s="37"/>
      <c r="K286" s="37"/>
      <c r="L286" s="41"/>
      <c r="M286" s="233"/>
      <c r="N286" s="234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151</v>
      </c>
      <c r="AU286" s="14" t="s">
        <v>86</v>
      </c>
    </row>
    <row r="287" s="2" customFormat="1" ht="14.4" customHeight="1">
      <c r="A287" s="35"/>
      <c r="B287" s="36"/>
      <c r="C287" s="216" t="s">
        <v>644</v>
      </c>
      <c r="D287" s="216" t="s">
        <v>144</v>
      </c>
      <c r="E287" s="217" t="s">
        <v>1249</v>
      </c>
      <c r="F287" s="218" t="s">
        <v>1250</v>
      </c>
      <c r="G287" s="219" t="s">
        <v>306</v>
      </c>
      <c r="H287" s="220">
        <v>4</v>
      </c>
      <c r="I287" s="221"/>
      <c r="J287" s="222">
        <f>ROUND(I287*H287,2)</f>
        <v>0</v>
      </c>
      <c r="K287" s="223"/>
      <c r="L287" s="41"/>
      <c r="M287" s="224" t="s">
        <v>1</v>
      </c>
      <c r="N287" s="225" t="s">
        <v>44</v>
      </c>
      <c r="O287" s="88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8" t="s">
        <v>224</v>
      </c>
      <c r="AT287" s="228" t="s">
        <v>144</v>
      </c>
      <c r="AU287" s="228" t="s">
        <v>86</v>
      </c>
      <c r="AY287" s="14" t="s">
        <v>140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4" t="s">
        <v>149</v>
      </c>
      <c r="BK287" s="229">
        <f>ROUND(I287*H287,2)</f>
        <v>0</v>
      </c>
      <c r="BL287" s="14" t="s">
        <v>224</v>
      </c>
      <c r="BM287" s="228" t="s">
        <v>1251</v>
      </c>
    </row>
    <row r="288" s="2" customFormat="1">
      <c r="A288" s="35"/>
      <c r="B288" s="36"/>
      <c r="C288" s="37"/>
      <c r="D288" s="230" t="s">
        <v>151</v>
      </c>
      <c r="E288" s="37"/>
      <c r="F288" s="231" t="s">
        <v>1250</v>
      </c>
      <c r="G288" s="37"/>
      <c r="H288" s="37"/>
      <c r="I288" s="232"/>
      <c r="J288" s="37"/>
      <c r="K288" s="37"/>
      <c r="L288" s="41"/>
      <c r="M288" s="233"/>
      <c r="N288" s="234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151</v>
      </c>
      <c r="AU288" s="14" t="s">
        <v>86</v>
      </c>
    </row>
    <row r="289" s="2" customFormat="1" ht="14.4" customHeight="1">
      <c r="A289" s="35"/>
      <c r="B289" s="36"/>
      <c r="C289" s="235" t="s">
        <v>332</v>
      </c>
      <c r="D289" s="235" t="s">
        <v>171</v>
      </c>
      <c r="E289" s="236" t="s">
        <v>1252</v>
      </c>
      <c r="F289" s="237" t="s">
        <v>1253</v>
      </c>
      <c r="G289" s="238" t="s">
        <v>306</v>
      </c>
      <c r="H289" s="239">
        <v>4</v>
      </c>
      <c r="I289" s="240"/>
      <c r="J289" s="241">
        <f>ROUND(I289*H289,2)</f>
        <v>0</v>
      </c>
      <c r="K289" s="242"/>
      <c r="L289" s="243"/>
      <c r="M289" s="244" t="s">
        <v>1</v>
      </c>
      <c r="N289" s="245" t="s">
        <v>44</v>
      </c>
      <c r="O289" s="88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8" t="s">
        <v>230</v>
      </c>
      <c r="AT289" s="228" t="s">
        <v>171</v>
      </c>
      <c r="AU289" s="228" t="s">
        <v>86</v>
      </c>
      <c r="AY289" s="14" t="s">
        <v>140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4" t="s">
        <v>149</v>
      </c>
      <c r="BK289" s="229">
        <f>ROUND(I289*H289,2)</f>
        <v>0</v>
      </c>
      <c r="BL289" s="14" t="s">
        <v>224</v>
      </c>
      <c r="BM289" s="228" t="s">
        <v>1254</v>
      </c>
    </row>
    <row r="290" s="2" customFormat="1">
      <c r="A290" s="35"/>
      <c r="B290" s="36"/>
      <c r="C290" s="37"/>
      <c r="D290" s="230" t="s">
        <v>151</v>
      </c>
      <c r="E290" s="37"/>
      <c r="F290" s="231" t="s">
        <v>1253</v>
      </c>
      <c r="G290" s="37"/>
      <c r="H290" s="37"/>
      <c r="I290" s="232"/>
      <c r="J290" s="37"/>
      <c r="K290" s="37"/>
      <c r="L290" s="41"/>
      <c r="M290" s="233"/>
      <c r="N290" s="234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151</v>
      </c>
      <c r="AU290" s="14" t="s">
        <v>86</v>
      </c>
    </row>
    <row r="291" s="2" customFormat="1" ht="14.4" customHeight="1">
      <c r="A291" s="35"/>
      <c r="B291" s="36"/>
      <c r="C291" s="216" t="s">
        <v>1255</v>
      </c>
      <c r="D291" s="216" t="s">
        <v>144</v>
      </c>
      <c r="E291" s="217" t="s">
        <v>1256</v>
      </c>
      <c r="F291" s="218" t="s">
        <v>1257</v>
      </c>
      <c r="G291" s="219" t="s">
        <v>306</v>
      </c>
      <c r="H291" s="220">
        <v>2</v>
      </c>
      <c r="I291" s="221"/>
      <c r="J291" s="222">
        <f>ROUND(I291*H291,2)</f>
        <v>0</v>
      </c>
      <c r="K291" s="223"/>
      <c r="L291" s="41"/>
      <c r="M291" s="224" t="s">
        <v>1</v>
      </c>
      <c r="N291" s="225" t="s">
        <v>44</v>
      </c>
      <c r="O291" s="88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8" t="s">
        <v>224</v>
      </c>
      <c r="AT291" s="228" t="s">
        <v>144</v>
      </c>
      <c r="AU291" s="228" t="s">
        <v>86</v>
      </c>
      <c r="AY291" s="14" t="s">
        <v>140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4" t="s">
        <v>149</v>
      </c>
      <c r="BK291" s="229">
        <f>ROUND(I291*H291,2)</f>
        <v>0</v>
      </c>
      <c r="BL291" s="14" t="s">
        <v>224</v>
      </c>
      <c r="BM291" s="228" t="s">
        <v>1258</v>
      </c>
    </row>
    <row r="292" s="2" customFormat="1">
      <c r="A292" s="35"/>
      <c r="B292" s="36"/>
      <c r="C292" s="37"/>
      <c r="D292" s="230" t="s">
        <v>151</v>
      </c>
      <c r="E292" s="37"/>
      <c r="F292" s="231" t="s">
        <v>1257</v>
      </c>
      <c r="G292" s="37"/>
      <c r="H292" s="37"/>
      <c r="I292" s="232"/>
      <c r="J292" s="37"/>
      <c r="K292" s="37"/>
      <c r="L292" s="41"/>
      <c r="M292" s="233"/>
      <c r="N292" s="234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151</v>
      </c>
      <c r="AU292" s="14" t="s">
        <v>86</v>
      </c>
    </row>
    <row r="293" s="2" customFormat="1" ht="24.15" customHeight="1">
      <c r="A293" s="35"/>
      <c r="B293" s="36"/>
      <c r="C293" s="235" t="s">
        <v>1259</v>
      </c>
      <c r="D293" s="235" t="s">
        <v>171</v>
      </c>
      <c r="E293" s="236" t="s">
        <v>1260</v>
      </c>
      <c r="F293" s="237" t="s">
        <v>1261</v>
      </c>
      <c r="G293" s="238" t="s">
        <v>306</v>
      </c>
      <c r="H293" s="239">
        <v>2</v>
      </c>
      <c r="I293" s="240"/>
      <c r="J293" s="241">
        <f>ROUND(I293*H293,2)</f>
        <v>0</v>
      </c>
      <c r="K293" s="242"/>
      <c r="L293" s="243"/>
      <c r="M293" s="244" t="s">
        <v>1</v>
      </c>
      <c r="N293" s="245" t="s">
        <v>44</v>
      </c>
      <c r="O293" s="88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8" t="s">
        <v>230</v>
      </c>
      <c r="AT293" s="228" t="s">
        <v>171</v>
      </c>
      <c r="AU293" s="228" t="s">
        <v>86</v>
      </c>
      <c r="AY293" s="14" t="s">
        <v>140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4" t="s">
        <v>149</v>
      </c>
      <c r="BK293" s="229">
        <f>ROUND(I293*H293,2)</f>
        <v>0</v>
      </c>
      <c r="BL293" s="14" t="s">
        <v>224</v>
      </c>
      <c r="BM293" s="228" t="s">
        <v>1262</v>
      </c>
    </row>
    <row r="294" s="2" customFormat="1">
      <c r="A294" s="35"/>
      <c r="B294" s="36"/>
      <c r="C294" s="37"/>
      <c r="D294" s="230" t="s">
        <v>151</v>
      </c>
      <c r="E294" s="37"/>
      <c r="F294" s="231" t="s">
        <v>1261</v>
      </c>
      <c r="G294" s="37"/>
      <c r="H294" s="37"/>
      <c r="I294" s="232"/>
      <c r="J294" s="37"/>
      <c r="K294" s="37"/>
      <c r="L294" s="41"/>
      <c r="M294" s="233"/>
      <c r="N294" s="234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151</v>
      </c>
      <c r="AU294" s="14" t="s">
        <v>86</v>
      </c>
    </row>
    <row r="295" s="2" customFormat="1" ht="14.4" customHeight="1">
      <c r="A295" s="35"/>
      <c r="B295" s="36"/>
      <c r="C295" s="216" t="s">
        <v>1263</v>
      </c>
      <c r="D295" s="216" t="s">
        <v>144</v>
      </c>
      <c r="E295" s="217" t="s">
        <v>1264</v>
      </c>
      <c r="F295" s="218" t="s">
        <v>1265</v>
      </c>
      <c r="G295" s="219" t="s">
        <v>306</v>
      </c>
      <c r="H295" s="220">
        <v>4</v>
      </c>
      <c r="I295" s="221"/>
      <c r="J295" s="222">
        <f>ROUND(I295*H295,2)</f>
        <v>0</v>
      </c>
      <c r="K295" s="223"/>
      <c r="L295" s="41"/>
      <c r="M295" s="224" t="s">
        <v>1</v>
      </c>
      <c r="N295" s="225" t="s">
        <v>44</v>
      </c>
      <c r="O295" s="88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8" t="s">
        <v>224</v>
      </c>
      <c r="AT295" s="228" t="s">
        <v>144</v>
      </c>
      <c r="AU295" s="228" t="s">
        <v>86</v>
      </c>
      <c r="AY295" s="14" t="s">
        <v>140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4" t="s">
        <v>149</v>
      </c>
      <c r="BK295" s="229">
        <f>ROUND(I295*H295,2)</f>
        <v>0</v>
      </c>
      <c r="BL295" s="14" t="s">
        <v>224</v>
      </c>
      <c r="BM295" s="228" t="s">
        <v>1266</v>
      </c>
    </row>
    <row r="296" s="2" customFormat="1">
      <c r="A296" s="35"/>
      <c r="B296" s="36"/>
      <c r="C296" s="37"/>
      <c r="D296" s="230" t="s">
        <v>151</v>
      </c>
      <c r="E296" s="37"/>
      <c r="F296" s="231" t="s">
        <v>1265</v>
      </c>
      <c r="G296" s="37"/>
      <c r="H296" s="37"/>
      <c r="I296" s="232"/>
      <c r="J296" s="37"/>
      <c r="K296" s="37"/>
      <c r="L296" s="41"/>
      <c r="M296" s="233"/>
      <c r="N296" s="234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151</v>
      </c>
      <c r="AU296" s="14" t="s">
        <v>86</v>
      </c>
    </row>
    <row r="297" s="2" customFormat="1" ht="14.4" customHeight="1">
      <c r="A297" s="35"/>
      <c r="B297" s="36"/>
      <c r="C297" s="216" t="s">
        <v>991</v>
      </c>
      <c r="D297" s="216" t="s">
        <v>144</v>
      </c>
      <c r="E297" s="217" t="s">
        <v>1267</v>
      </c>
      <c r="F297" s="218" t="s">
        <v>1240</v>
      </c>
      <c r="G297" s="219" t="s">
        <v>306</v>
      </c>
      <c r="H297" s="220">
        <v>1</v>
      </c>
      <c r="I297" s="221"/>
      <c r="J297" s="222">
        <f>ROUND(I297*H297,2)</f>
        <v>0</v>
      </c>
      <c r="K297" s="223"/>
      <c r="L297" s="41"/>
      <c r="M297" s="224" t="s">
        <v>1</v>
      </c>
      <c r="N297" s="225" t="s">
        <v>44</v>
      </c>
      <c r="O297" s="88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8" t="s">
        <v>224</v>
      </c>
      <c r="AT297" s="228" t="s">
        <v>144</v>
      </c>
      <c r="AU297" s="228" t="s">
        <v>86</v>
      </c>
      <c r="AY297" s="14" t="s">
        <v>140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4" t="s">
        <v>149</v>
      </c>
      <c r="BK297" s="229">
        <f>ROUND(I297*H297,2)</f>
        <v>0</v>
      </c>
      <c r="BL297" s="14" t="s">
        <v>224</v>
      </c>
      <c r="BM297" s="228" t="s">
        <v>1268</v>
      </c>
    </row>
    <row r="298" s="2" customFormat="1">
      <c r="A298" s="35"/>
      <c r="B298" s="36"/>
      <c r="C298" s="37"/>
      <c r="D298" s="230" t="s">
        <v>151</v>
      </c>
      <c r="E298" s="37"/>
      <c r="F298" s="231" t="s">
        <v>1240</v>
      </c>
      <c r="G298" s="37"/>
      <c r="H298" s="37"/>
      <c r="I298" s="232"/>
      <c r="J298" s="37"/>
      <c r="K298" s="37"/>
      <c r="L298" s="41"/>
      <c r="M298" s="233"/>
      <c r="N298" s="234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151</v>
      </c>
      <c r="AU298" s="14" t="s">
        <v>86</v>
      </c>
    </row>
    <row r="299" s="2" customFormat="1" ht="14.4" customHeight="1">
      <c r="A299" s="35"/>
      <c r="B299" s="36"/>
      <c r="C299" s="235" t="s">
        <v>993</v>
      </c>
      <c r="D299" s="235" t="s">
        <v>171</v>
      </c>
      <c r="E299" s="236" t="s">
        <v>1269</v>
      </c>
      <c r="F299" s="237" t="s">
        <v>1270</v>
      </c>
      <c r="G299" s="238" t="s">
        <v>306</v>
      </c>
      <c r="H299" s="239">
        <v>1</v>
      </c>
      <c r="I299" s="240"/>
      <c r="J299" s="241">
        <f>ROUND(I299*H299,2)</f>
        <v>0</v>
      </c>
      <c r="K299" s="242"/>
      <c r="L299" s="243"/>
      <c r="M299" s="244" t="s">
        <v>1</v>
      </c>
      <c r="N299" s="245" t="s">
        <v>44</v>
      </c>
      <c r="O299" s="88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8" t="s">
        <v>230</v>
      </c>
      <c r="AT299" s="228" t="s">
        <v>171</v>
      </c>
      <c r="AU299" s="228" t="s">
        <v>86</v>
      </c>
      <c r="AY299" s="14" t="s">
        <v>140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4" t="s">
        <v>149</v>
      </c>
      <c r="BK299" s="229">
        <f>ROUND(I299*H299,2)</f>
        <v>0</v>
      </c>
      <c r="BL299" s="14" t="s">
        <v>224</v>
      </c>
      <c r="BM299" s="228" t="s">
        <v>1271</v>
      </c>
    </row>
    <row r="300" s="2" customFormat="1">
      <c r="A300" s="35"/>
      <c r="B300" s="36"/>
      <c r="C300" s="37"/>
      <c r="D300" s="230" t="s">
        <v>151</v>
      </c>
      <c r="E300" s="37"/>
      <c r="F300" s="231" t="s">
        <v>1270</v>
      </c>
      <c r="G300" s="37"/>
      <c r="H300" s="37"/>
      <c r="I300" s="232"/>
      <c r="J300" s="37"/>
      <c r="K300" s="37"/>
      <c r="L300" s="41"/>
      <c r="M300" s="233"/>
      <c r="N300" s="234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151</v>
      </c>
      <c r="AU300" s="14" t="s">
        <v>86</v>
      </c>
    </row>
    <row r="301" s="2" customFormat="1" ht="14.4" customHeight="1">
      <c r="A301" s="35"/>
      <c r="B301" s="36"/>
      <c r="C301" s="216" t="s">
        <v>1272</v>
      </c>
      <c r="D301" s="216" t="s">
        <v>144</v>
      </c>
      <c r="E301" s="217" t="s">
        <v>1273</v>
      </c>
      <c r="F301" s="218" t="s">
        <v>1240</v>
      </c>
      <c r="G301" s="219" t="s">
        <v>306</v>
      </c>
      <c r="H301" s="220">
        <v>6</v>
      </c>
      <c r="I301" s="221"/>
      <c r="J301" s="222">
        <f>ROUND(I301*H301,2)</f>
        <v>0</v>
      </c>
      <c r="K301" s="223"/>
      <c r="L301" s="41"/>
      <c r="M301" s="224" t="s">
        <v>1</v>
      </c>
      <c r="N301" s="225" t="s">
        <v>44</v>
      </c>
      <c r="O301" s="88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8" t="s">
        <v>224</v>
      </c>
      <c r="AT301" s="228" t="s">
        <v>144</v>
      </c>
      <c r="AU301" s="228" t="s">
        <v>86</v>
      </c>
      <c r="AY301" s="14" t="s">
        <v>140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4" t="s">
        <v>149</v>
      </c>
      <c r="BK301" s="229">
        <f>ROUND(I301*H301,2)</f>
        <v>0</v>
      </c>
      <c r="BL301" s="14" t="s">
        <v>224</v>
      </c>
      <c r="BM301" s="228" t="s">
        <v>1274</v>
      </c>
    </row>
    <row r="302" s="2" customFormat="1">
      <c r="A302" s="35"/>
      <c r="B302" s="36"/>
      <c r="C302" s="37"/>
      <c r="D302" s="230" t="s">
        <v>151</v>
      </c>
      <c r="E302" s="37"/>
      <c r="F302" s="231" t="s">
        <v>1240</v>
      </c>
      <c r="G302" s="37"/>
      <c r="H302" s="37"/>
      <c r="I302" s="232"/>
      <c r="J302" s="37"/>
      <c r="K302" s="37"/>
      <c r="L302" s="41"/>
      <c r="M302" s="233"/>
      <c r="N302" s="234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151</v>
      </c>
      <c r="AU302" s="14" t="s">
        <v>86</v>
      </c>
    </row>
    <row r="303" s="2" customFormat="1" ht="24.15" customHeight="1">
      <c r="A303" s="35"/>
      <c r="B303" s="36"/>
      <c r="C303" s="235" t="s">
        <v>980</v>
      </c>
      <c r="D303" s="235" t="s">
        <v>171</v>
      </c>
      <c r="E303" s="236" t="s">
        <v>1275</v>
      </c>
      <c r="F303" s="237" t="s">
        <v>1276</v>
      </c>
      <c r="G303" s="238" t="s">
        <v>306</v>
      </c>
      <c r="H303" s="239">
        <v>6</v>
      </c>
      <c r="I303" s="240"/>
      <c r="J303" s="241">
        <f>ROUND(I303*H303,2)</f>
        <v>0</v>
      </c>
      <c r="K303" s="242"/>
      <c r="L303" s="243"/>
      <c r="M303" s="244" t="s">
        <v>1</v>
      </c>
      <c r="N303" s="245" t="s">
        <v>44</v>
      </c>
      <c r="O303" s="88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8" t="s">
        <v>230</v>
      </c>
      <c r="AT303" s="228" t="s">
        <v>171</v>
      </c>
      <c r="AU303" s="228" t="s">
        <v>86</v>
      </c>
      <c r="AY303" s="14" t="s">
        <v>140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4" t="s">
        <v>149</v>
      </c>
      <c r="BK303" s="229">
        <f>ROUND(I303*H303,2)</f>
        <v>0</v>
      </c>
      <c r="BL303" s="14" t="s">
        <v>224</v>
      </c>
      <c r="BM303" s="228" t="s">
        <v>1277</v>
      </c>
    </row>
    <row r="304" s="2" customFormat="1">
      <c r="A304" s="35"/>
      <c r="B304" s="36"/>
      <c r="C304" s="37"/>
      <c r="D304" s="230" t="s">
        <v>151</v>
      </c>
      <c r="E304" s="37"/>
      <c r="F304" s="231" t="s">
        <v>1276</v>
      </c>
      <c r="G304" s="37"/>
      <c r="H304" s="37"/>
      <c r="I304" s="232"/>
      <c r="J304" s="37"/>
      <c r="K304" s="37"/>
      <c r="L304" s="41"/>
      <c r="M304" s="233"/>
      <c r="N304" s="234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151</v>
      </c>
      <c r="AU304" s="14" t="s">
        <v>86</v>
      </c>
    </row>
    <row r="305" s="2" customFormat="1" ht="14.4" customHeight="1">
      <c r="A305" s="35"/>
      <c r="B305" s="36"/>
      <c r="C305" s="216" t="s">
        <v>976</v>
      </c>
      <c r="D305" s="216" t="s">
        <v>144</v>
      </c>
      <c r="E305" s="217" t="s">
        <v>1278</v>
      </c>
      <c r="F305" s="218" t="s">
        <v>1240</v>
      </c>
      <c r="G305" s="219" t="s">
        <v>306</v>
      </c>
      <c r="H305" s="220">
        <v>2</v>
      </c>
      <c r="I305" s="221"/>
      <c r="J305" s="222">
        <f>ROUND(I305*H305,2)</f>
        <v>0</v>
      </c>
      <c r="K305" s="223"/>
      <c r="L305" s="41"/>
      <c r="M305" s="224" t="s">
        <v>1</v>
      </c>
      <c r="N305" s="225" t="s">
        <v>44</v>
      </c>
      <c r="O305" s="88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8" t="s">
        <v>224</v>
      </c>
      <c r="AT305" s="228" t="s">
        <v>144</v>
      </c>
      <c r="AU305" s="228" t="s">
        <v>86</v>
      </c>
      <c r="AY305" s="14" t="s">
        <v>140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4" t="s">
        <v>149</v>
      </c>
      <c r="BK305" s="229">
        <f>ROUND(I305*H305,2)</f>
        <v>0</v>
      </c>
      <c r="BL305" s="14" t="s">
        <v>224</v>
      </c>
      <c r="BM305" s="228" t="s">
        <v>1279</v>
      </c>
    </row>
    <row r="306" s="2" customFormat="1">
      <c r="A306" s="35"/>
      <c r="B306" s="36"/>
      <c r="C306" s="37"/>
      <c r="D306" s="230" t="s">
        <v>151</v>
      </c>
      <c r="E306" s="37"/>
      <c r="F306" s="231" t="s">
        <v>1240</v>
      </c>
      <c r="G306" s="37"/>
      <c r="H306" s="37"/>
      <c r="I306" s="232"/>
      <c r="J306" s="37"/>
      <c r="K306" s="37"/>
      <c r="L306" s="41"/>
      <c r="M306" s="233"/>
      <c r="N306" s="234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151</v>
      </c>
      <c r="AU306" s="14" t="s">
        <v>86</v>
      </c>
    </row>
    <row r="307" s="2" customFormat="1" ht="24.15" customHeight="1">
      <c r="A307" s="35"/>
      <c r="B307" s="36"/>
      <c r="C307" s="235" t="s">
        <v>968</v>
      </c>
      <c r="D307" s="235" t="s">
        <v>171</v>
      </c>
      <c r="E307" s="236" t="s">
        <v>1280</v>
      </c>
      <c r="F307" s="237" t="s">
        <v>1281</v>
      </c>
      <c r="G307" s="238" t="s">
        <v>306</v>
      </c>
      <c r="H307" s="239">
        <v>2</v>
      </c>
      <c r="I307" s="240"/>
      <c r="J307" s="241">
        <f>ROUND(I307*H307,2)</f>
        <v>0</v>
      </c>
      <c r="K307" s="242"/>
      <c r="L307" s="243"/>
      <c r="M307" s="244" t="s">
        <v>1</v>
      </c>
      <c r="N307" s="245" t="s">
        <v>44</v>
      </c>
      <c r="O307" s="88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8" t="s">
        <v>230</v>
      </c>
      <c r="AT307" s="228" t="s">
        <v>171</v>
      </c>
      <c r="AU307" s="228" t="s">
        <v>86</v>
      </c>
      <c r="AY307" s="14" t="s">
        <v>140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4" t="s">
        <v>149</v>
      </c>
      <c r="BK307" s="229">
        <f>ROUND(I307*H307,2)</f>
        <v>0</v>
      </c>
      <c r="BL307" s="14" t="s">
        <v>224</v>
      </c>
      <c r="BM307" s="228" t="s">
        <v>1282</v>
      </c>
    </row>
    <row r="308" s="2" customFormat="1">
      <c r="A308" s="35"/>
      <c r="B308" s="36"/>
      <c r="C308" s="37"/>
      <c r="D308" s="230" t="s">
        <v>151</v>
      </c>
      <c r="E308" s="37"/>
      <c r="F308" s="231" t="s">
        <v>1281</v>
      </c>
      <c r="G308" s="37"/>
      <c r="H308" s="37"/>
      <c r="I308" s="232"/>
      <c r="J308" s="37"/>
      <c r="K308" s="37"/>
      <c r="L308" s="41"/>
      <c r="M308" s="233"/>
      <c r="N308" s="234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151</v>
      </c>
      <c r="AU308" s="14" t="s">
        <v>86</v>
      </c>
    </row>
    <row r="309" s="2" customFormat="1" ht="14.4" customHeight="1">
      <c r="A309" s="35"/>
      <c r="B309" s="36"/>
      <c r="C309" s="216" t="s">
        <v>1283</v>
      </c>
      <c r="D309" s="216" t="s">
        <v>144</v>
      </c>
      <c r="E309" s="217" t="s">
        <v>1284</v>
      </c>
      <c r="F309" s="218" t="s">
        <v>1285</v>
      </c>
      <c r="G309" s="219" t="s">
        <v>306</v>
      </c>
      <c r="H309" s="220">
        <v>2</v>
      </c>
      <c r="I309" s="221"/>
      <c r="J309" s="222">
        <f>ROUND(I309*H309,2)</f>
        <v>0</v>
      </c>
      <c r="K309" s="223"/>
      <c r="L309" s="41"/>
      <c r="M309" s="224" t="s">
        <v>1</v>
      </c>
      <c r="N309" s="225" t="s">
        <v>44</v>
      </c>
      <c r="O309" s="88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8" t="s">
        <v>224</v>
      </c>
      <c r="AT309" s="228" t="s">
        <v>144</v>
      </c>
      <c r="AU309" s="228" t="s">
        <v>86</v>
      </c>
      <c r="AY309" s="14" t="s">
        <v>140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4" t="s">
        <v>149</v>
      </c>
      <c r="BK309" s="229">
        <f>ROUND(I309*H309,2)</f>
        <v>0</v>
      </c>
      <c r="BL309" s="14" t="s">
        <v>224</v>
      </c>
      <c r="BM309" s="228" t="s">
        <v>1286</v>
      </c>
    </row>
    <row r="310" s="2" customFormat="1">
      <c r="A310" s="35"/>
      <c r="B310" s="36"/>
      <c r="C310" s="37"/>
      <c r="D310" s="230" t="s">
        <v>151</v>
      </c>
      <c r="E310" s="37"/>
      <c r="F310" s="231" t="s">
        <v>1285</v>
      </c>
      <c r="G310" s="37"/>
      <c r="H310" s="37"/>
      <c r="I310" s="232"/>
      <c r="J310" s="37"/>
      <c r="K310" s="37"/>
      <c r="L310" s="41"/>
      <c r="M310" s="233"/>
      <c r="N310" s="234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151</v>
      </c>
      <c r="AU310" s="14" t="s">
        <v>86</v>
      </c>
    </row>
    <row r="311" s="2" customFormat="1" ht="14.4" customHeight="1">
      <c r="A311" s="35"/>
      <c r="B311" s="36"/>
      <c r="C311" s="235" t="s">
        <v>1287</v>
      </c>
      <c r="D311" s="235" t="s">
        <v>171</v>
      </c>
      <c r="E311" s="236" t="s">
        <v>1288</v>
      </c>
      <c r="F311" s="237" t="s">
        <v>1289</v>
      </c>
      <c r="G311" s="238" t="s">
        <v>306</v>
      </c>
      <c r="H311" s="239">
        <v>2</v>
      </c>
      <c r="I311" s="240"/>
      <c r="J311" s="241">
        <f>ROUND(I311*H311,2)</f>
        <v>0</v>
      </c>
      <c r="K311" s="242"/>
      <c r="L311" s="243"/>
      <c r="M311" s="244" t="s">
        <v>1</v>
      </c>
      <c r="N311" s="245" t="s">
        <v>44</v>
      </c>
      <c r="O311" s="88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8" t="s">
        <v>230</v>
      </c>
      <c r="AT311" s="228" t="s">
        <v>171</v>
      </c>
      <c r="AU311" s="228" t="s">
        <v>86</v>
      </c>
      <c r="AY311" s="14" t="s">
        <v>140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4" t="s">
        <v>149</v>
      </c>
      <c r="BK311" s="229">
        <f>ROUND(I311*H311,2)</f>
        <v>0</v>
      </c>
      <c r="BL311" s="14" t="s">
        <v>224</v>
      </c>
      <c r="BM311" s="228" t="s">
        <v>1290</v>
      </c>
    </row>
    <row r="312" s="2" customFormat="1">
      <c r="A312" s="35"/>
      <c r="B312" s="36"/>
      <c r="C312" s="37"/>
      <c r="D312" s="230" t="s">
        <v>151</v>
      </c>
      <c r="E312" s="37"/>
      <c r="F312" s="231" t="s">
        <v>1289</v>
      </c>
      <c r="G312" s="37"/>
      <c r="H312" s="37"/>
      <c r="I312" s="232"/>
      <c r="J312" s="37"/>
      <c r="K312" s="37"/>
      <c r="L312" s="41"/>
      <c r="M312" s="233"/>
      <c r="N312" s="234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151</v>
      </c>
      <c r="AU312" s="14" t="s">
        <v>86</v>
      </c>
    </row>
    <row r="313" s="2" customFormat="1" ht="14.4" customHeight="1">
      <c r="A313" s="35"/>
      <c r="B313" s="36"/>
      <c r="C313" s="216" t="s">
        <v>1291</v>
      </c>
      <c r="D313" s="216" t="s">
        <v>144</v>
      </c>
      <c r="E313" s="217" t="s">
        <v>1292</v>
      </c>
      <c r="F313" s="218" t="s">
        <v>1293</v>
      </c>
      <c r="G313" s="219" t="s">
        <v>306</v>
      </c>
      <c r="H313" s="220">
        <v>1</v>
      </c>
      <c r="I313" s="221"/>
      <c r="J313" s="222">
        <f>ROUND(I313*H313,2)</f>
        <v>0</v>
      </c>
      <c r="K313" s="223"/>
      <c r="L313" s="41"/>
      <c r="M313" s="224" t="s">
        <v>1</v>
      </c>
      <c r="N313" s="225" t="s">
        <v>44</v>
      </c>
      <c r="O313" s="88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8" t="s">
        <v>224</v>
      </c>
      <c r="AT313" s="228" t="s">
        <v>144</v>
      </c>
      <c r="AU313" s="228" t="s">
        <v>86</v>
      </c>
      <c r="AY313" s="14" t="s">
        <v>140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4" t="s">
        <v>149</v>
      </c>
      <c r="BK313" s="229">
        <f>ROUND(I313*H313,2)</f>
        <v>0</v>
      </c>
      <c r="BL313" s="14" t="s">
        <v>224</v>
      </c>
      <c r="BM313" s="228" t="s">
        <v>1294</v>
      </c>
    </row>
    <row r="314" s="2" customFormat="1">
      <c r="A314" s="35"/>
      <c r="B314" s="36"/>
      <c r="C314" s="37"/>
      <c r="D314" s="230" t="s">
        <v>151</v>
      </c>
      <c r="E314" s="37"/>
      <c r="F314" s="231" t="s">
        <v>1293</v>
      </c>
      <c r="G314" s="37"/>
      <c r="H314" s="37"/>
      <c r="I314" s="232"/>
      <c r="J314" s="37"/>
      <c r="K314" s="37"/>
      <c r="L314" s="41"/>
      <c r="M314" s="233"/>
      <c r="N314" s="234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151</v>
      </c>
      <c r="AU314" s="14" t="s">
        <v>86</v>
      </c>
    </row>
    <row r="315" s="2" customFormat="1" ht="24.15" customHeight="1">
      <c r="A315" s="35"/>
      <c r="B315" s="36"/>
      <c r="C315" s="235" t="s">
        <v>1295</v>
      </c>
      <c r="D315" s="235" t="s">
        <v>171</v>
      </c>
      <c r="E315" s="236" t="s">
        <v>1296</v>
      </c>
      <c r="F315" s="237" t="s">
        <v>1297</v>
      </c>
      <c r="G315" s="238" t="s">
        <v>306</v>
      </c>
      <c r="H315" s="239">
        <v>1</v>
      </c>
      <c r="I315" s="240"/>
      <c r="J315" s="241">
        <f>ROUND(I315*H315,2)</f>
        <v>0</v>
      </c>
      <c r="K315" s="242"/>
      <c r="L315" s="243"/>
      <c r="M315" s="244" t="s">
        <v>1</v>
      </c>
      <c r="N315" s="245" t="s">
        <v>44</v>
      </c>
      <c r="O315" s="88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8" t="s">
        <v>230</v>
      </c>
      <c r="AT315" s="228" t="s">
        <v>171</v>
      </c>
      <c r="AU315" s="228" t="s">
        <v>86</v>
      </c>
      <c r="AY315" s="14" t="s">
        <v>140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4" t="s">
        <v>149</v>
      </c>
      <c r="BK315" s="229">
        <f>ROUND(I315*H315,2)</f>
        <v>0</v>
      </c>
      <c r="BL315" s="14" t="s">
        <v>224</v>
      </c>
      <c r="BM315" s="228" t="s">
        <v>1298</v>
      </c>
    </row>
    <row r="316" s="2" customFormat="1">
      <c r="A316" s="35"/>
      <c r="B316" s="36"/>
      <c r="C316" s="37"/>
      <c r="D316" s="230" t="s">
        <v>151</v>
      </c>
      <c r="E316" s="37"/>
      <c r="F316" s="231" t="s">
        <v>1297</v>
      </c>
      <c r="G316" s="37"/>
      <c r="H316" s="37"/>
      <c r="I316" s="232"/>
      <c r="J316" s="37"/>
      <c r="K316" s="37"/>
      <c r="L316" s="41"/>
      <c r="M316" s="233"/>
      <c r="N316" s="234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151</v>
      </c>
      <c r="AU316" s="14" t="s">
        <v>86</v>
      </c>
    </row>
    <row r="317" s="2" customFormat="1" ht="14.4" customHeight="1">
      <c r="A317" s="35"/>
      <c r="B317" s="36"/>
      <c r="C317" s="216" t="s">
        <v>1299</v>
      </c>
      <c r="D317" s="216" t="s">
        <v>144</v>
      </c>
      <c r="E317" s="217" t="s">
        <v>1300</v>
      </c>
      <c r="F317" s="218" t="s">
        <v>1301</v>
      </c>
      <c r="G317" s="219" t="s">
        <v>306</v>
      </c>
      <c r="H317" s="220">
        <v>1</v>
      </c>
      <c r="I317" s="221"/>
      <c r="J317" s="222">
        <f>ROUND(I317*H317,2)</f>
        <v>0</v>
      </c>
      <c r="K317" s="223"/>
      <c r="L317" s="41"/>
      <c r="M317" s="224" t="s">
        <v>1</v>
      </c>
      <c r="N317" s="225" t="s">
        <v>44</v>
      </c>
      <c r="O317" s="88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8" t="s">
        <v>224</v>
      </c>
      <c r="AT317" s="228" t="s">
        <v>144</v>
      </c>
      <c r="AU317" s="228" t="s">
        <v>86</v>
      </c>
      <c r="AY317" s="14" t="s">
        <v>140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4" t="s">
        <v>149</v>
      </c>
      <c r="BK317" s="229">
        <f>ROUND(I317*H317,2)</f>
        <v>0</v>
      </c>
      <c r="BL317" s="14" t="s">
        <v>224</v>
      </c>
      <c r="BM317" s="228" t="s">
        <v>1302</v>
      </c>
    </row>
    <row r="318" s="2" customFormat="1">
      <c r="A318" s="35"/>
      <c r="B318" s="36"/>
      <c r="C318" s="37"/>
      <c r="D318" s="230" t="s">
        <v>151</v>
      </c>
      <c r="E318" s="37"/>
      <c r="F318" s="231" t="s">
        <v>1301</v>
      </c>
      <c r="G318" s="37"/>
      <c r="H318" s="37"/>
      <c r="I318" s="232"/>
      <c r="J318" s="37"/>
      <c r="K318" s="37"/>
      <c r="L318" s="41"/>
      <c r="M318" s="233"/>
      <c r="N318" s="234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151</v>
      </c>
      <c r="AU318" s="14" t="s">
        <v>86</v>
      </c>
    </row>
    <row r="319" s="2" customFormat="1" ht="37.8" customHeight="1">
      <c r="A319" s="35"/>
      <c r="B319" s="36"/>
      <c r="C319" s="235" t="s">
        <v>1303</v>
      </c>
      <c r="D319" s="235" t="s">
        <v>171</v>
      </c>
      <c r="E319" s="236" t="s">
        <v>1304</v>
      </c>
      <c r="F319" s="237" t="s">
        <v>1305</v>
      </c>
      <c r="G319" s="238" t="s">
        <v>306</v>
      </c>
      <c r="H319" s="239">
        <v>1</v>
      </c>
      <c r="I319" s="240"/>
      <c r="J319" s="241">
        <f>ROUND(I319*H319,2)</f>
        <v>0</v>
      </c>
      <c r="K319" s="242"/>
      <c r="L319" s="243"/>
      <c r="M319" s="244" t="s">
        <v>1</v>
      </c>
      <c r="N319" s="245" t="s">
        <v>44</v>
      </c>
      <c r="O319" s="88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8" t="s">
        <v>230</v>
      </c>
      <c r="AT319" s="228" t="s">
        <v>171</v>
      </c>
      <c r="AU319" s="228" t="s">
        <v>86</v>
      </c>
      <c r="AY319" s="14" t="s">
        <v>140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4" t="s">
        <v>149</v>
      </c>
      <c r="BK319" s="229">
        <f>ROUND(I319*H319,2)</f>
        <v>0</v>
      </c>
      <c r="BL319" s="14" t="s">
        <v>224</v>
      </c>
      <c r="BM319" s="228" t="s">
        <v>1306</v>
      </c>
    </row>
    <row r="320" s="2" customFormat="1">
      <c r="A320" s="35"/>
      <c r="B320" s="36"/>
      <c r="C320" s="37"/>
      <c r="D320" s="230" t="s">
        <v>151</v>
      </c>
      <c r="E320" s="37"/>
      <c r="F320" s="231" t="s">
        <v>1305</v>
      </c>
      <c r="G320" s="37"/>
      <c r="H320" s="37"/>
      <c r="I320" s="232"/>
      <c r="J320" s="37"/>
      <c r="K320" s="37"/>
      <c r="L320" s="41"/>
      <c r="M320" s="233"/>
      <c r="N320" s="234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151</v>
      </c>
      <c r="AU320" s="14" t="s">
        <v>86</v>
      </c>
    </row>
    <row r="321" s="2" customFormat="1" ht="14.4" customHeight="1">
      <c r="A321" s="35"/>
      <c r="B321" s="36"/>
      <c r="C321" s="216" t="s">
        <v>1307</v>
      </c>
      <c r="D321" s="216" t="s">
        <v>144</v>
      </c>
      <c r="E321" s="217" t="s">
        <v>1308</v>
      </c>
      <c r="F321" s="218" t="s">
        <v>1309</v>
      </c>
      <c r="G321" s="219" t="s">
        <v>306</v>
      </c>
      <c r="H321" s="220">
        <v>1</v>
      </c>
      <c r="I321" s="221"/>
      <c r="J321" s="222">
        <f>ROUND(I321*H321,2)</f>
        <v>0</v>
      </c>
      <c r="K321" s="223"/>
      <c r="L321" s="41"/>
      <c r="M321" s="224" t="s">
        <v>1</v>
      </c>
      <c r="N321" s="225" t="s">
        <v>44</v>
      </c>
      <c r="O321" s="88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8" t="s">
        <v>224</v>
      </c>
      <c r="AT321" s="228" t="s">
        <v>144</v>
      </c>
      <c r="AU321" s="228" t="s">
        <v>86</v>
      </c>
      <c r="AY321" s="14" t="s">
        <v>140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4" t="s">
        <v>149</v>
      </c>
      <c r="BK321" s="229">
        <f>ROUND(I321*H321,2)</f>
        <v>0</v>
      </c>
      <c r="BL321" s="14" t="s">
        <v>224</v>
      </c>
      <c r="BM321" s="228" t="s">
        <v>1310</v>
      </c>
    </row>
    <row r="322" s="2" customFormat="1">
      <c r="A322" s="35"/>
      <c r="B322" s="36"/>
      <c r="C322" s="37"/>
      <c r="D322" s="230" t="s">
        <v>151</v>
      </c>
      <c r="E322" s="37"/>
      <c r="F322" s="231" t="s">
        <v>1309</v>
      </c>
      <c r="G322" s="37"/>
      <c r="H322" s="37"/>
      <c r="I322" s="232"/>
      <c r="J322" s="37"/>
      <c r="K322" s="37"/>
      <c r="L322" s="41"/>
      <c r="M322" s="233"/>
      <c r="N322" s="234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151</v>
      </c>
      <c r="AU322" s="14" t="s">
        <v>86</v>
      </c>
    </row>
    <row r="323" s="2" customFormat="1" ht="24.15" customHeight="1">
      <c r="A323" s="35"/>
      <c r="B323" s="36"/>
      <c r="C323" s="235" t="s">
        <v>1311</v>
      </c>
      <c r="D323" s="235" t="s">
        <v>171</v>
      </c>
      <c r="E323" s="236" t="s">
        <v>1312</v>
      </c>
      <c r="F323" s="237" t="s">
        <v>1313</v>
      </c>
      <c r="G323" s="238" t="s">
        <v>306</v>
      </c>
      <c r="H323" s="239">
        <v>1</v>
      </c>
      <c r="I323" s="240"/>
      <c r="J323" s="241">
        <f>ROUND(I323*H323,2)</f>
        <v>0</v>
      </c>
      <c r="K323" s="242"/>
      <c r="L323" s="243"/>
      <c r="M323" s="244" t="s">
        <v>1</v>
      </c>
      <c r="N323" s="245" t="s">
        <v>44</v>
      </c>
      <c r="O323" s="88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8" t="s">
        <v>230</v>
      </c>
      <c r="AT323" s="228" t="s">
        <v>171</v>
      </c>
      <c r="AU323" s="228" t="s">
        <v>86</v>
      </c>
      <c r="AY323" s="14" t="s">
        <v>140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4" t="s">
        <v>149</v>
      </c>
      <c r="BK323" s="229">
        <f>ROUND(I323*H323,2)</f>
        <v>0</v>
      </c>
      <c r="BL323" s="14" t="s">
        <v>224</v>
      </c>
      <c r="BM323" s="228" t="s">
        <v>1314</v>
      </c>
    </row>
    <row r="324" s="2" customFormat="1">
      <c r="A324" s="35"/>
      <c r="B324" s="36"/>
      <c r="C324" s="37"/>
      <c r="D324" s="230" t="s">
        <v>151</v>
      </c>
      <c r="E324" s="37"/>
      <c r="F324" s="231" t="s">
        <v>1313</v>
      </c>
      <c r="G324" s="37"/>
      <c r="H324" s="37"/>
      <c r="I324" s="232"/>
      <c r="J324" s="37"/>
      <c r="K324" s="37"/>
      <c r="L324" s="41"/>
      <c r="M324" s="233"/>
      <c r="N324" s="234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151</v>
      </c>
      <c r="AU324" s="14" t="s">
        <v>86</v>
      </c>
    </row>
    <row r="325" s="2" customFormat="1" ht="14.4" customHeight="1">
      <c r="A325" s="35"/>
      <c r="B325" s="36"/>
      <c r="C325" s="216" t="s">
        <v>1315</v>
      </c>
      <c r="D325" s="216" t="s">
        <v>144</v>
      </c>
      <c r="E325" s="217" t="s">
        <v>1316</v>
      </c>
      <c r="F325" s="218" t="s">
        <v>1317</v>
      </c>
      <c r="G325" s="219" t="s">
        <v>306</v>
      </c>
      <c r="H325" s="220">
        <v>1</v>
      </c>
      <c r="I325" s="221"/>
      <c r="J325" s="222">
        <f>ROUND(I325*H325,2)</f>
        <v>0</v>
      </c>
      <c r="K325" s="223"/>
      <c r="L325" s="41"/>
      <c r="M325" s="224" t="s">
        <v>1</v>
      </c>
      <c r="N325" s="225" t="s">
        <v>44</v>
      </c>
      <c r="O325" s="88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28" t="s">
        <v>224</v>
      </c>
      <c r="AT325" s="228" t="s">
        <v>144</v>
      </c>
      <c r="AU325" s="228" t="s">
        <v>86</v>
      </c>
      <c r="AY325" s="14" t="s">
        <v>140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4" t="s">
        <v>149</v>
      </c>
      <c r="BK325" s="229">
        <f>ROUND(I325*H325,2)</f>
        <v>0</v>
      </c>
      <c r="BL325" s="14" t="s">
        <v>224</v>
      </c>
      <c r="BM325" s="228" t="s">
        <v>1318</v>
      </c>
    </row>
    <row r="326" s="2" customFormat="1">
      <c r="A326" s="35"/>
      <c r="B326" s="36"/>
      <c r="C326" s="37"/>
      <c r="D326" s="230" t="s">
        <v>151</v>
      </c>
      <c r="E326" s="37"/>
      <c r="F326" s="231" t="s">
        <v>1317</v>
      </c>
      <c r="G326" s="37"/>
      <c r="H326" s="37"/>
      <c r="I326" s="232"/>
      <c r="J326" s="37"/>
      <c r="K326" s="37"/>
      <c r="L326" s="41"/>
      <c r="M326" s="233"/>
      <c r="N326" s="234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151</v>
      </c>
      <c r="AU326" s="14" t="s">
        <v>86</v>
      </c>
    </row>
    <row r="327" s="2" customFormat="1" ht="14.4" customHeight="1">
      <c r="A327" s="35"/>
      <c r="B327" s="36"/>
      <c r="C327" s="235" t="s">
        <v>1319</v>
      </c>
      <c r="D327" s="235" t="s">
        <v>171</v>
      </c>
      <c r="E327" s="236" t="s">
        <v>1320</v>
      </c>
      <c r="F327" s="237" t="s">
        <v>1321</v>
      </c>
      <c r="G327" s="238" t="s">
        <v>306</v>
      </c>
      <c r="H327" s="239">
        <v>1</v>
      </c>
      <c r="I327" s="240"/>
      <c r="J327" s="241">
        <f>ROUND(I327*H327,2)</f>
        <v>0</v>
      </c>
      <c r="K327" s="242"/>
      <c r="L327" s="243"/>
      <c r="M327" s="244" t="s">
        <v>1</v>
      </c>
      <c r="N327" s="245" t="s">
        <v>44</v>
      </c>
      <c r="O327" s="88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28" t="s">
        <v>230</v>
      </c>
      <c r="AT327" s="228" t="s">
        <v>171</v>
      </c>
      <c r="AU327" s="228" t="s">
        <v>86</v>
      </c>
      <c r="AY327" s="14" t="s">
        <v>140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4" t="s">
        <v>149</v>
      </c>
      <c r="BK327" s="229">
        <f>ROUND(I327*H327,2)</f>
        <v>0</v>
      </c>
      <c r="BL327" s="14" t="s">
        <v>224</v>
      </c>
      <c r="BM327" s="228" t="s">
        <v>1322</v>
      </c>
    </row>
    <row r="328" s="2" customFormat="1">
      <c r="A328" s="35"/>
      <c r="B328" s="36"/>
      <c r="C328" s="37"/>
      <c r="D328" s="230" t="s">
        <v>151</v>
      </c>
      <c r="E328" s="37"/>
      <c r="F328" s="231" t="s">
        <v>1321</v>
      </c>
      <c r="G328" s="37"/>
      <c r="H328" s="37"/>
      <c r="I328" s="232"/>
      <c r="J328" s="37"/>
      <c r="K328" s="37"/>
      <c r="L328" s="41"/>
      <c r="M328" s="233"/>
      <c r="N328" s="234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151</v>
      </c>
      <c r="AU328" s="14" t="s">
        <v>86</v>
      </c>
    </row>
    <row r="329" s="12" customFormat="1" ht="25.92" customHeight="1">
      <c r="A329" s="12"/>
      <c r="B329" s="200"/>
      <c r="C329" s="201"/>
      <c r="D329" s="202" t="s">
        <v>77</v>
      </c>
      <c r="E329" s="203" t="s">
        <v>153</v>
      </c>
      <c r="F329" s="203" t="s">
        <v>1323</v>
      </c>
      <c r="G329" s="201"/>
      <c r="H329" s="201"/>
      <c r="I329" s="204"/>
      <c r="J329" s="205">
        <f>BK329</f>
        <v>0</v>
      </c>
      <c r="K329" s="201"/>
      <c r="L329" s="206"/>
      <c r="M329" s="207"/>
      <c r="N329" s="208"/>
      <c r="O329" s="208"/>
      <c r="P329" s="209">
        <f>SUM(P330:P335)</f>
        <v>0</v>
      </c>
      <c r="Q329" s="208"/>
      <c r="R329" s="209">
        <f>SUM(R330:R335)</f>
        <v>0</v>
      </c>
      <c r="S329" s="208"/>
      <c r="T329" s="210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1" t="s">
        <v>86</v>
      </c>
      <c r="AT329" s="212" t="s">
        <v>77</v>
      </c>
      <c r="AU329" s="212" t="s">
        <v>78</v>
      </c>
      <c r="AY329" s="211" t="s">
        <v>140</v>
      </c>
      <c r="BK329" s="213">
        <f>SUM(BK330:BK335)</f>
        <v>0</v>
      </c>
    </row>
    <row r="330" s="2" customFormat="1" ht="14.4" customHeight="1">
      <c r="A330" s="35"/>
      <c r="B330" s="36"/>
      <c r="C330" s="216" t="s">
        <v>1324</v>
      </c>
      <c r="D330" s="216" t="s">
        <v>144</v>
      </c>
      <c r="E330" s="217" t="s">
        <v>1325</v>
      </c>
      <c r="F330" s="218" t="s">
        <v>1326</v>
      </c>
      <c r="G330" s="219" t="s">
        <v>1327</v>
      </c>
      <c r="H330" s="220">
        <v>55</v>
      </c>
      <c r="I330" s="221"/>
      <c r="J330" s="222">
        <f>ROUND(I330*H330,2)</f>
        <v>0</v>
      </c>
      <c r="K330" s="223"/>
      <c r="L330" s="41"/>
      <c r="M330" s="224" t="s">
        <v>1</v>
      </c>
      <c r="N330" s="225" t="s">
        <v>44</v>
      </c>
      <c r="O330" s="88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8" t="s">
        <v>224</v>
      </c>
      <c r="AT330" s="228" t="s">
        <v>144</v>
      </c>
      <c r="AU330" s="228" t="s">
        <v>86</v>
      </c>
      <c r="AY330" s="14" t="s">
        <v>140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4" t="s">
        <v>149</v>
      </c>
      <c r="BK330" s="229">
        <f>ROUND(I330*H330,2)</f>
        <v>0</v>
      </c>
      <c r="BL330" s="14" t="s">
        <v>224</v>
      </c>
      <c r="BM330" s="228" t="s">
        <v>1328</v>
      </c>
    </row>
    <row r="331" s="2" customFormat="1">
      <c r="A331" s="35"/>
      <c r="B331" s="36"/>
      <c r="C331" s="37"/>
      <c r="D331" s="230" t="s">
        <v>151</v>
      </c>
      <c r="E331" s="37"/>
      <c r="F331" s="231" t="s">
        <v>1326</v>
      </c>
      <c r="G331" s="37"/>
      <c r="H331" s="37"/>
      <c r="I331" s="232"/>
      <c r="J331" s="37"/>
      <c r="K331" s="37"/>
      <c r="L331" s="41"/>
      <c r="M331" s="233"/>
      <c r="N331" s="234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151</v>
      </c>
      <c r="AU331" s="14" t="s">
        <v>86</v>
      </c>
    </row>
    <row r="332" s="2" customFormat="1" ht="14.4" customHeight="1">
      <c r="A332" s="35"/>
      <c r="B332" s="36"/>
      <c r="C332" s="216" t="s">
        <v>1329</v>
      </c>
      <c r="D332" s="216" t="s">
        <v>144</v>
      </c>
      <c r="E332" s="217" t="s">
        <v>1330</v>
      </c>
      <c r="F332" s="218" t="s">
        <v>1331</v>
      </c>
      <c r="G332" s="219" t="s">
        <v>1327</v>
      </c>
      <c r="H332" s="220">
        <v>55</v>
      </c>
      <c r="I332" s="221"/>
      <c r="J332" s="222">
        <f>ROUND(I332*H332,2)</f>
        <v>0</v>
      </c>
      <c r="K332" s="223"/>
      <c r="L332" s="41"/>
      <c r="M332" s="224" t="s">
        <v>1</v>
      </c>
      <c r="N332" s="225" t="s">
        <v>44</v>
      </c>
      <c r="O332" s="88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8" t="s">
        <v>224</v>
      </c>
      <c r="AT332" s="228" t="s">
        <v>144</v>
      </c>
      <c r="AU332" s="228" t="s">
        <v>86</v>
      </c>
      <c r="AY332" s="14" t="s">
        <v>140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4" t="s">
        <v>149</v>
      </c>
      <c r="BK332" s="229">
        <f>ROUND(I332*H332,2)</f>
        <v>0</v>
      </c>
      <c r="BL332" s="14" t="s">
        <v>224</v>
      </c>
      <c r="BM332" s="228" t="s">
        <v>1332</v>
      </c>
    </row>
    <row r="333" s="2" customFormat="1">
      <c r="A333" s="35"/>
      <c r="B333" s="36"/>
      <c r="C333" s="37"/>
      <c r="D333" s="230" t="s">
        <v>151</v>
      </c>
      <c r="E333" s="37"/>
      <c r="F333" s="231" t="s">
        <v>1331</v>
      </c>
      <c r="G333" s="37"/>
      <c r="H333" s="37"/>
      <c r="I333" s="232"/>
      <c r="J333" s="37"/>
      <c r="K333" s="37"/>
      <c r="L333" s="41"/>
      <c r="M333" s="233"/>
      <c r="N333" s="23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151</v>
      </c>
      <c r="AU333" s="14" t="s">
        <v>86</v>
      </c>
    </row>
    <row r="334" s="2" customFormat="1" ht="14.4" customHeight="1">
      <c r="A334" s="35"/>
      <c r="B334" s="36"/>
      <c r="C334" s="216" t="s">
        <v>1333</v>
      </c>
      <c r="D334" s="216" t="s">
        <v>144</v>
      </c>
      <c r="E334" s="217" t="s">
        <v>1334</v>
      </c>
      <c r="F334" s="218" t="s">
        <v>1335</v>
      </c>
      <c r="G334" s="219" t="s">
        <v>306</v>
      </c>
      <c r="H334" s="220">
        <v>2</v>
      </c>
      <c r="I334" s="221"/>
      <c r="J334" s="222">
        <f>ROUND(I334*H334,2)</f>
        <v>0</v>
      </c>
      <c r="K334" s="223"/>
      <c r="L334" s="41"/>
      <c r="M334" s="224" t="s">
        <v>1</v>
      </c>
      <c r="N334" s="225" t="s">
        <v>44</v>
      </c>
      <c r="O334" s="88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28" t="s">
        <v>224</v>
      </c>
      <c r="AT334" s="228" t="s">
        <v>144</v>
      </c>
      <c r="AU334" s="228" t="s">
        <v>86</v>
      </c>
      <c r="AY334" s="14" t="s">
        <v>140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4" t="s">
        <v>149</v>
      </c>
      <c r="BK334" s="229">
        <f>ROUND(I334*H334,2)</f>
        <v>0</v>
      </c>
      <c r="BL334" s="14" t="s">
        <v>224</v>
      </c>
      <c r="BM334" s="228" t="s">
        <v>1336</v>
      </c>
    </row>
    <row r="335" s="2" customFormat="1">
      <c r="A335" s="35"/>
      <c r="B335" s="36"/>
      <c r="C335" s="37"/>
      <c r="D335" s="230" t="s">
        <v>151</v>
      </c>
      <c r="E335" s="37"/>
      <c r="F335" s="231" t="s">
        <v>1335</v>
      </c>
      <c r="G335" s="37"/>
      <c r="H335" s="37"/>
      <c r="I335" s="232"/>
      <c r="J335" s="37"/>
      <c r="K335" s="37"/>
      <c r="L335" s="41"/>
      <c r="M335" s="233"/>
      <c r="N335" s="234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151</v>
      </c>
      <c r="AU335" s="14" t="s">
        <v>86</v>
      </c>
    </row>
    <row r="336" s="12" customFormat="1" ht="25.92" customHeight="1">
      <c r="A336" s="12"/>
      <c r="B336" s="200"/>
      <c r="C336" s="201"/>
      <c r="D336" s="202" t="s">
        <v>77</v>
      </c>
      <c r="E336" s="203" t="s">
        <v>1031</v>
      </c>
      <c r="F336" s="203" t="s">
        <v>1337</v>
      </c>
      <c r="G336" s="201"/>
      <c r="H336" s="201"/>
      <c r="I336" s="204"/>
      <c r="J336" s="205">
        <f>BK336</f>
        <v>0</v>
      </c>
      <c r="K336" s="201"/>
      <c r="L336" s="206"/>
      <c r="M336" s="207"/>
      <c r="N336" s="208"/>
      <c r="O336" s="208"/>
      <c r="P336" s="209">
        <f>SUM(P337:P374)</f>
        <v>0</v>
      </c>
      <c r="Q336" s="208"/>
      <c r="R336" s="209">
        <f>SUM(R337:R374)</f>
        <v>0</v>
      </c>
      <c r="S336" s="208"/>
      <c r="T336" s="210">
        <f>SUM(T337:T374)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86</v>
      </c>
      <c r="AT336" s="212" t="s">
        <v>77</v>
      </c>
      <c r="AU336" s="212" t="s">
        <v>78</v>
      </c>
      <c r="AY336" s="211" t="s">
        <v>140</v>
      </c>
      <c r="BK336" s="213">
        <f>SUM(BK337:BK374)</f>
        <v>0</v>
      </c>
    </row>
    <row r="337" s="2" customFormat="1" ht="14.4" customHeight="1">
      <c r="A337" s="35"/>
      <c r="B337" s="36"/>
      <c r="C337" s="216" t="s">
        <v>1338</v>
      </c>
      <c r="D337" s="216" t="s">
        <v>144</v>
      </c>
      <c r="E337" s="217" t="s">
        <v>1339</v>
      </c>
      <c r="F337" s="218" t="s">
        <v>1340</v>
      </c>
      <c r="G337" s="219" t="s">
        <v>593</v>
      </c>
      <c r="H337" s="220">
        <v>10</v>
      </c>
      <c r="I337" s="221"/>
      <c r="J337" s="222">
        <f>ROUND(I337*H337,2)</f>
        <v>0</v>
      </c>
      <c r="K337" s="223"/>
      <c r="L337" s="41"/>
      <c r="M337" s="224" t="s">
        <v>1</v>
      </c>
      <c r="N337" s="225" t="s">
        <v>44</v>
      </c>
      <c r="O337" s="88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28" t="s">
        <v>1341</v>
      </c>
      <c r="AT337" s="228" t="s">
        <v>144</v>
      </c>
      <c r="AU337" s="228" t="s">
        <v>86</v>
      </c>
      <c r="AY337" s="14" t="s">
        <v>140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4" t="s">
        <v>149</v>
      </c>
      <c r="BK337" s="229">
        <f>ROUND(I337*H337,2)</f>
        <v>0</v>
      </c>
      <c r="BL337" s="14" t="s">
        <v>1341</v>
      </c>
      <c r="BM337" s="228" t="s">
        <v>1342</v>
      </c>
    </row>
    <row r="338" s="2" customFormat="1">
      <c r="A338" s="35"/>
      <c r="B338" s="36"/>
      <c r="C338" s="37"/>
      <c r="D338" s="230" t="s">
        <v>151</v>
      </c>
      <c r="E338" s="37"/>
      <c r="F338" s="231" t="s">
        <v>1340</v>
      </c>
      <c r="G338" s="37"/>
      <c r="H338" s="37"/>
      <c r="I338" s="232"/>
      <c r="J338" s="37"/>
      <c r="K338" s="37"/>
      <c r="L338" s="41"/>
      <c r="M338" s="233"/>
      <c r="N338" s="234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151</v>
      </c>
      <c r="AU338" s="14" t="s">
        <v>86</v>
      </c>
    </row>
    <row r="339" s="2" customFormat="1" ht="14.4" customHeight="1">
      <c r="A339" s="35"/>
      <c r="B339" s="36"/>
      <c r="C339" s="216" t="s">
        <v>283</v>
      </c>
      <c r="D339" s="216" t="s">
        <v>144</v>
      </c>
      <c r="E339" s="217" t="s">
        <v>1343</v>
      </c>
      <c r="F339" s="218" t="s">
        <v>1344</v>
      </c>
      <c r="G339" s="219" t="s">
        <v>593</v>
      </c>
      <c r="H339" s="220">
        <v>10</v>
      </c>
      <c r="I339" s="221"/>
      <c r="J339" s="222">
        <f>ROUND(I339*H339,2)</f>
        <v>0</v>
      </c>
      <c r="K339" s="223"/>
      <c r="L339" s="41"/>
      <c r="M339" s="224" t="s">
        <v>1</v>
      </c>
      <c r="N339" s="225" t="s">
        <v>44</v>
      </c>
      <c r="O339" s="88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8" t="s">
        <v>1341</v>
      </c>
      <c r="AT339" s="228" t="s">
        <v>144</v>
      </c>
      <c r="AU339" s="228" t="s">
        <v>86</v>
      </c>
      <c r="AY339" s="14" t="s">
        <v>140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4" t="s">
        <v>149</v>
      </c>
      <c r="BK339" s="229">
        <f>ROUND(I339*H339,2)</f>
        <v>0</v>
      </c>
      <c r="BL339" s="14" t="s">
        <v>1341</v>
      </c>
      <c r="BM339" s="228" t="s">
        <v>1345</v>
      </c>
    </row>
    <row r="340" s="2" customFormat="1">
      <c r="A340" s="35"/>
      <c r="B340" s="36"/>
      <c r="C340" s="37"/>
      <c r="D340" s="230" t="s">
        <v>151</v>
      </c>
      <c r="E340" s="37"/>
      <c r="F340" s="231" t="s">
        <v>1344</v>
      </c>
      <c r="G340" s="37"/>
      <c r="H340" s="37"/>
      <c r="I340" s="232"/>
      <c r="J340" s="37"/>
      <c r="K340" s="37"/>
      <c r="L340" s="41"/>
      <c r="M340" s="233"/>
      <c r="N340" s="234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151</v>
      </c>
      <c r="AU340" s="14" t="s">
        <v>86</v>
      </c>
    </row>
    <row r="341" s="2" customFormat="1" ht="14.4" customHeight="1">
      <c r="A341" s="35"/>
      <c r="B341" s="36"/>
      <c r="C341" s="216" t="s">
        <v>1346</v>
      </c>
      <c r="D341" s="216" t="s">
        <v>144</v>
      </c>
      <c r="E341" s="217" t="s">
        <v>1347</v>
      </c>
      <c r="F341" s="218" t="s">
        <v>1348</v>
      </c>
      <c r="G341" s="219" t="s">
        <v>1039</v>
      </c>
      <c r="H341" s="220">
        <v>1</v>
      </c>
      <c r="I341" s="221"/>
      <c r="J341" s="222">
        <f>ROUND(I341*H341,2)</f>
        <v>0</v>
      </c>
      <c r="K341" s="223"/>
      <c r="L341" s="41"/>
      <c r="M341" s="224" t="s">
        <v>1</v>
      </c>
      <c r="N341" s="225" t="s">
        <v>44</v>
      </c>
      <c r="O341" s="88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28" t="s">
        <v>1341</v>
      </c>
      <c r="AT341" s="228" t="s">
        <v>144</v>
      </c>
      <c r="AU341" s="228" t="s">
        <v>86</v>
      </c>
      <c r="AY341" s="14" t="s">
        <v>140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4" t="s">
        <v>149</v>
      </c>
      <c r="BK341" s="229">
        <f>ROUND(I341*H341,2)</f>
        <v>0</v>
      </c>
      <c r="BL341" s="14" t="s">
        <v>1341</v>
      </c>
      <c r="BM341" s="228" t="s">
        <v>1349</v>
      </c>
    </row>
    <row r="342" s="2" customFormat="1">
      <c r="A342" s="35"/>
      <c r="B342" s="36"/>
      <c r="C342" s="37"/>
      <c r="D342" s="230" t="s">
        <v>151</v>
      </c>
      <c r="E342" s="37"/>
      <c r="F342" s="231" t="s">
        <v>1348</v>
      </c>
      <c r="G342" s="37"/>
      <c r="H342" s="37"/>
      <c r="I342" s="232"/>
      <c r="J342" s="37"/>
      <c r="K342" s="37"/>
      <c r="L342" s="41"/>
      <c r="M342" s="233"/>
      <c r="N342" s="234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151</v>
      </c>
      <c r="AU342" s="14" t="s">
        <v>86</v>
      </c>
    </row>
    <row r="343" s="2" customFormat="1" ht="14.4" customHeight="1">
      <c r="A343" s="35"/>
      <c r="B343" s="36"/>
      <c r="C343" s="216" t="s">
        <v>1350</v>
      </c>
      <c r="D343" s="216" t="s">
        <v>144</v>
      </c>
      <c r="E343" s="217" t="s">
        <v>1351</v>
      </c>
      <c r="F343" s="218" t="s">
        <v>1352</v>
      </c>
      <c r="G343" s="219" t="s">
        <v>593</v>
      </c>
      <c r="H343" s="220">
        <v>10</v>
      </c>
      <c r="I343" s="221"/>
      <c r="J343" s="222">
        <f>ROUND(I343*H343,2)</f>
        <v>0</v>
      </c>
      <c r="K343" s="223"/>
      <c r="L343" s="41"/>
      <c r="M343" s="224" t="s">
        <v>1</v>
      </c>
      <c r="N343" s="225" t="s">
        <v>44</v>
      </c>
      <c r="O343" s="88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8" t="s">
        <v>1341</v>
      </c>
      <c r="AT343" s="228" t="s">
        <v>144</v>
      </c>
      <c r="AU343" s="228" t="s">
        <v>86</v>
      </c>
      <c r="AY343" s="14" t="s">
        <v>140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4" t="s">
        <v>149</v>
      </c>
      <c r="BK343" s="229">
        <f>ROUND(I343*H343,2)</f>
        <v>0</v>
      </c>
      <c r="BL343" s="14" t="s">
        <v>1341</v>
      </c>
      <c r="BM343" s="228" t="s">
        <v>1353</v>
      </c>
    </row>
    <row r="344" s="2" customFormat="1">
      <c r="A344" s="35"/>
      <c r="B344" s="36"/>
      <c r="C344" s="37"/>
      <c r="D344" s="230" t="s">
        <v>151</v>
      </c>
      <c r="E344" s="37"/>
      <c r="F344" s="231" t="s">
        <v>1352</v>
      </c>
      <c r="G344" s="37"/>
      <c r="H344" s="37"/>
      <c r="I344" s="232"/>
      <c r="J344" s="37"/>
      <c r="K344" s="37"/>
      <c r="L344" s="41"/>
      <c r="M344" s="233"/>
      <c r="N344" s="234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151</v>
      </c>
      <c r="AU344" s="14" t="s">
        <v>86</v>
      </c>
    </row>
    <row r="345" s="2" customFormat="1" ht="14.4" customHeight="1">
      <c r="A345" s="35"/>
      <c r="B345" s="36"/>
      <c r="C345" s="216" t="s">
        <v>257</v>
      </c>
      <c r="D345" s="216" t="s">
        <v>144</v>
      </c>
      <c r="E345" s="217" t="s">
        <v>1354</v>
      </c>
      <c r="F345" s="218" t="s">
        <v>1355</v>
      </c>
      <c r="G345" s="219" t="s">
        <v>1039</v>
      </c>
      <c r="H345" s="220">
        <v>1</v>
      </c>
      <c r="I345" s="221"/>
      <c r="J345" s="222">
        <f>ROUND(I345*H345,2)</f>
        <v>0</v>
      </c>
      <c r="K345" s="223"/>
      <c r="L345" s="41"/>
      <c r="M345" s="224" t="s">
        <v>1</v>
      </c>
      <c r="N345" s="225" t="s">
        <v>44</v>
      </c>
      <c r="O345" s="88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8" t="s">
        <v>1341</v>
      </c>
      <c r="AT345" s="228" t="s">
        <v>144</v>
      </c>
      <c r="AU345" s="228" t="s">
        <v>86</v>
      </c>
      <c r="AY345" s="14" t="s">
        <v>140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4" t="s">
        <v>149</v>
      </c>
      <c r="BK345" s="229">
        <f>ROUND(I345*H345,2)</f>
        <v>0</v>
      </c>
      <c r="BL345" s="14" t="s">
        <v>1341</v>
      </c>
      <c r="BM345" s="228" t="s">
        <v>1356</v>
      </c>
    </row>
    <row r="346" s="2" customFormat="1">
      <c r="A346" s="35"/>
      <c r="B346" s="36"/>
      <c r="C346" s="37"/>
      <c r="D346" s="230" t="s">
        <v>151</v>
      </c>
      <c r="E346" s="37"/>
      <c r="F346" s="231" t="s">
        <v>1355</v>
      </c>
      <c r="G346" s="37"/>
      <c r="H346" s="37"/>
      <c r="I346" s="232"/>
      <c r="J346" s="37"/>
      <c r="K346" s="37"/>
      <c r="L346" s="41"/>
      <c r="M346" s="233"/>
      <c r="N346" s="234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151</v>
      </c>
      <c r="AU346" s="14" t="s">
        <v>86</v>
      </c>
    </row>
    <row r="347" s="2" customFormat="1" ht="14.4" customHeight="1">
      <c r="A347" s="35"/>
      <c r="B347" s="36"/>
      <c r="C347" s="216" t="s">
        <v>1357</v>
      </c>
      <c r="D347" s="216" t="s">
        <v>144</v>
      </c>
      <c r="E347" s="217" t="s">
        <v>1358</v>
      </c>
      <c r="F347" s="218" t="s">
        <v>1359</v>
      </c>
      <c r="G347" s="219" t="s">
        <v>593</v>
      </c>
      <c r="H347" s="220">
        <v>10</v>
      </c>
      <c r="I347" s="221"/>
      <c r="J347" s="222">
        <f>ROUND(I347*H347,2)</f>
        <v>0</v>
      </c>
      <c r="K347" s="223"/>
      <c r="L347" s="41"/>
      <c r="M347" s="224" t="s">
        <v>1</v>
      </c>
      <c r="N347" s="225" t="s">
        <v>44</v>
      </c>
      <c r="O347" s="88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28" t="s">
        <v>1341</v>
      </c>
      <c r="AT347" s="228" t="s">
        <v>144</v>
      </c>
      <c r="AU347" s="228" t="s">
        <v>86</v>
      </c>
      <c r="AY347" s="14" t="s">
        <v>140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4" t="s">
        <v>149</v>
      </c>
      <c r="BK347" s="229">
        <f>ROUND(I347*H347,2)</f>
        <v>0</v>
      </c>
      <c r="BL347" s="14" t="s">
        <v>1341</v>
      </c>
      <c r="BM347" s="228" t="s">
        <v>1360</v>
      </c>
    </row>
    <row r="348" s="2" customFormat="1">
      <c r="A348" s="35"/>
      <c r="B348" s="36"/>
      <c r="C348" s="37"/>
      <c r="D348" s="230" t="s">
        <v>151</v>
      </c>
      <c r="E348" s="37"/>
      <c r="F348" s="231" t="s">
        <v>1359</v>
      </c>
      <c r="G348" s="37"/>
      <c r="H348" s="37"/>
      <c r="I348" s="232"/>
      <c r="J348" s="37"/>
      <c r="K348" s="37"/>
      <c r="L348" s="41"/>
      <c r="M348" s="233"/>
      <c r="N348" s="234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151</v>
      </c>
      <c r="AU348" s="14" t="s">
        <v>86</v>
      </c>
    </row>
    <row r="349" s="2" customFormat="1" ht="14.4" customHeight="1">
      <c r="A349" s="35"/>
      <c r="B349" s="36"/>
      <c r="C349" s="216" t="s">
        <v>287</v>
      </c>
      <c r="D349" s="216" t="s">
        <v>144</v>
      </c>
      <c r="E349" s="217" t="s">
        <v>1361</v>
      </c>
      <c r="F349" s="218" t="s">
        <v>1362</v>
      </c>
      <c r="G349" s="219" t="s">
        <v>593</v>
      </c>
      <c r="H349" s="220">
        <v>6</v>
      </c>
      <c r="I349" s="221"/>
      <c r="J349" s="222">
        <f>ROUND(I349*H349,2)</f>
        <v>0</v>
      </c>
      <c r="K349" s="223"/>
      <c r="L349" s="41"/>
      <c r="M349" s="224" t="s">
        <v>1</v>
      </c>
      <c r="N349" s="225" t="s">
        <v>44</v>
      </c>
      <c r="O349" s="88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28" t="s">
        <v>1341</v>
      </c>
      <c r="AT349" s="228" t="s">
        <v>144</v>
      </c>
      <c r="AU349" s="228" t="s">
        <v>86</v>
      </c>
      <c r="AY349" s="14" t="s">
        <v>140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4" t="s">
        <v>149</v>
      </c>
      <c r="BK349" s="229">
        <f>ROUND(I349*H349,2)</f>
        <v>0</v>
      </c>
      <c r="BL349" s="14" t="s">
        <v>1341</v>
      </c>
      <c r="BM349" s="228" t="s">
        <v>1363</v>
      </c>
    </row>
    <row r="350" s="2" customFormat="1">
      <c r="A350" s="35"/>
      <c r="B350" s="36"/>
      <c r="C350" s="37"/>
      <c r="D350" s="230" t="s">
        <v>151</v>
      </c>
      <c r="E350" s="37"/>
      <c r="F350" s="231" t="s">
        <v>1362</v>
      </c>
      <c r="G350" s="37"/>
      <c r="H350" s="37"/>
      <c r="I350" s="232"/>
      <c r="J350" s="37"/>
      <c r="K350" s="37"/>
      <c r="L350" s="41"/>
      <c r="M350" s="233"/>
      <c r="N350" s="234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151</v>
      </c>
      <c r="AU350" s="14" t="s">
        <v>86</v>
      </c>
    </row>
    <row r="351" s="2" customFormat="1" ht="14.4" customHeight="1">
      <c r="A351" s="35"/>
      <c r="B351" s="36"/>
      <c r="C351" s="216" t="s">
        <v>291</v>
      </c>
      <c r="D351" s="216" t="s">
        <v>144</v>
      </c>
      <c r="E351" s="217" t="s">
        <v>1364</v>
      </c>
      <c r="F351" s="218" t="s">
        <v>1365</v>
      </c>
      <c r="G351" s="219" t="s">
        <v>593</v>
      </c>
      <c r="H351" s="220">
        <v>12</v>
      </c>
      <c r="I351" s="221"/>
      <c r="J351" s="222">
        <f>ROUND(I351*H351,2)</f>
        <v>0</v>
      </c>
      <c r="K351" s="223"/>
      <c r="L351" s="41"/>
      <c r="M351" s="224" t="s">
        <v>1</v>
      </c>
      <c r="N351" s="225" t="s">
        <v>44</v>
      </c>
      <c r="O351" s="88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8" t="s">
        <v>1341</v>
      </c>
      <c r="AT351" s="228" t="s">
        <v>144</v>
      </c>
      <c r="AU351" s="228" t="s">
        <v>86</v>
      </c>
      <c r="AY351" s="14" t="s">
        <v>140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4" t="s">
        <v>149</v>
      </c>
      <c r="BK351" s="229">
        <f>ROUND(I351*H351,2)</f>
        <v>0</v>
      </c>
      <c r="BL351" s="14" t="s">
        <v>1341</v>
      </c>
      <c r="BM351" s="228" t="s">
        <v>1366</v>
      </c>
    </row>
    <row r="352" s="2" customFormat="1">
      <c r="A352" s="35"/>
      <c r="B352" s="36"/>
      <c r="C352" s="37"/>
      <c r="D352" s="230" t="s">
        <v>151</v>
      </c>
      <c r="E352" s="37"/>
      <c r="F352" s="231" t="s">
        <v>1365</v>
      </c>
      <c r="G352" s="37"/>
      <c r="H352" s="37"/>
      <c r="I352" s="232"/>
      <c r="J352" s="37"/>
      <c r="K352" s="37"/>
      <c r="L352" s="41"/>
      <c r="M352" s="233"/>
      <c r="N352" s="234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151</v>
      </c>
      <c r="AU352" s="14" t="s">
        <v>86</v>
      </c>
    </row>
    <row r="353" s="2" customFormat="1" ht="14.4" customHeight="1">
      <c r="A353" s="35"/>
      <c r="B353" s="36"/>
      <c r="C353" s="216" t="s">
        <v>1367</v>
      </c>
      <c r="D353" s="216" t="s">
        <v>144</v>
      </c>
      <c r="E353" s="217" t="s">
        <v>1368</v>
      </c>
      <c r="F353" s="218" t="s">
        <v>1369</v>
      </c>
      <c r="G353" s="219" t="s">
        <v>1039</v>
      </c>
      <c r="H353" s="220">
        <v>1</v>
      </c>
      <c r="I353" s="221"/>
      <c r="J353" s="222">
        <f>ROUND(I353*H353,2)</f>
        <v>0</v>
      </c>
      <c r="K353" s="223"/>
      <c r="L353" s="41"/>
      <c r="M353" s="224" t="s">
        <v>1</v>
      </c>
      <c r="N353" s="225" t="s">
        <v>44</v>
      </c>
      <c r="O353" s="88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28" t="s">
        <v>1341</v>
      </c>
      <c r="AT353" s="228" t="s">
        <v>144</v>
      </c>
      <c r="AU353" s="228" t="s">
        <v>86</v>
      </c>
      <c r="AY353" s="14" t="s">
        <v>140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4" t="s">
        <v>149</v>
      </c>
      <c r="BK353" s="229">
        <f>ROUND(I353*H353,2)</f>
        <v>0</v>
      </c>
      <c r="BL353" s="14" t="s">
        <v>1341</v>
      </c>
      <c r="BM353" s="228" t="s">
        <v>1370</v>
      </c>
    </row>
    <row r="354" s="2" customFormat="1">
      <c r="A354" s="35"/>
      <c r="B354" s="36"/>
      <c r="C354" s="37"/>
      <c r="D354" s="230" t="s">
        <v>151</v>
      </c>
      <c r="E354" s="37"/>
      <c r="F354" s="231" t="s">
        <v>1369</v>
      </c>
      <c r="G354" s="37"/>
      <c r="H354" s="37"/>
      <c r="I354" s="232"/>
      <c r="J354" s="37"/>
      <c r="K354" s="37"/>
      <c r="L354" s="41"/>
      <c r="M354" s="233"/>
      <c r="N354" s="234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151</v>
      </c>
      <c r="AU354" s="14" t="s">
        <v>86</v>
      </c>
    </row>
    <row r="355" s="2" customFormat="1" ht="14.4" customHeight="1">
      <c r="A355" s="35"/>
      <c r="B355" s="36"/>
      <c r="C355" s="216" t="s">
        <v>299</v>
      </c>
      <c r="D355" s="216" t="s">
        <v>144</v>
      </c>
      <c r="E355" s="217" t="s">
        <v>1371</v>
      </c>
      <c r="F355" s="218" t="s">
        <v>1372</v>
      </c>
      <c r="G355" s="219" t="s">
        <v>1039</v>
      </c>
      <c r="H355" s="220">
        <v>1</v>
      </c>
      <c r="I355" s="221"/>
      <c r="J355" s="222">
        <f>ROUND(I355*H355,2)</f>
        <v>0</v>
      </c>
      <c r="K355" s="223"/>
      <c r="L355" s="41"/>
      <c r="M355" s="224" t="s">
        <v>1</v>
      </c>
      <c r="N355" s="225" t="s">
        <v>44</v>
      </c>
      <c r="O355" s="88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28" t="s">
        <v>1341</v>
      </c>
      <c r="AT355" s="228" t="s">
        <v>144</v>
      </c>
      <c r="AU355" s="228" t="s">
        <v>86</v>
      </c>
      <c r="AY355" s="14" t="s">
        <v>140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4" t="s">
        <v>149</v>
      </c>
      <c r="BK355" s="229">
        <f>ROUND(I355*H355,2)</f>
        <v>0</v>
      </c>
      <c r="BL355" s="14" t="s">
        <v>1341</v>
      </c>
      <c r="BM355" s="228" t="s">
        <v>1373</v>
      </c>
    </row>
    <row r="356" s="2" customFormat="1">
      <c r="A356" s="35"/>
      <c r="B356" s="36"/>
      <c r="C356" s="37"/>
      <c r="D356" s="230" t="s">
        <v>151</v>
      </c>
      <c r="E356" s="37"/>
      <c r="F356" s="231" t="s">
        <v>1372</v>
      </c>
      <c r="G356" s="37"/>
      <c r="H356" s="37"/>
      <c r="I356" s="232"/>
      <c r="J356" s="37"/>
      <c r="K356" s="37"/>
      <c r="L356" s="41"/>
      <c r="M356" s="233"/>
      <c r="N356" s="234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151</v>
      </c>
      <c r="AU356" s="14" t="s">
        <v>86</v>
      </c>
    </row>
    <row r="357" s="2" customFormat="1" ht="14.4" customHeight="1">
      <c r="A357" s="35"/>
      <c r="B357" s="36"/>
      <c r="C357" s="216" t="s">
        <v>1374</v>
      </c>
      <c r="D357" s="216" t="s">
        <v>144</v>
      </c>
      <c r="E357" s="217" t="s">
        <v>1375</v>
      </c>
      <c r="F357" s="218" t="s">
        <v>1376</v>
      </c>
      <c r="G357" s="219" t="s">
        <v>1039</v>
      </c>
      <c r="H357" s="220">
        <v>1</v>
      </c>
      <c r="I357" s="221"/>
      <c r="J357" s="222">
        <f>ROUND(I357*H357,2)</f>
        <v>0</v>
      </c>
      <c r="K357" s="223"/>
      <c r="L357" s="41"/>
      <c r="M357" s="224" t="s">
        <v>1</v>
      </c>
      <c r="N357" s="225" t="s">
        <v>44</v>
      </c>
      <c r="O357" s="88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28" t="s">
        <v>1341</v>
      </c>
      <c r="AT357" s="228" t="s">
        <v>144</v>
      </c>
      <c r="AU357" s="228" t="s">
        <v>86</v>
      </c>
      <c r="AY357" s="14" t="s">
        <v>140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4" t="s">
        <v>149</v>
      </c>
      <c r="BK357" s="229">
        <f>ROUND(I357*H357,2)</f>
        <v>0</v>
      </c>
      <c r="BL357" s="14" t="s">
        <v>1341</v>
      </c>
      <c r="BM357" s="228" t="s">
        <v>1377</v>
      </c>
    </row>
    <row r="358" s="2" customFormat="1">
      <c r="A358" s="35"/>
      <c r="B358" s="36"/>
      <c r="C358" s="37"/>
      <c r="D358" s="230" t="s">
        <v>151</v>
      </c>
      <c r="E358" s="37"/>
      <c r="F358" s="231" t="s">
        <v>1376</v>
      </c>
      <c r="G358" s="37"/>
      <c r="H358" s="37"/>
      <c r="I358" s="232"/>
      <c r="J358" s="37"/>
      <c r="K358" s="37"/>
      <c r="L358" s="41"/>
      <c r="M358" s="233"/>
      <c r="N358" s="234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151</v>
      </c>
      <c r="AU358" s="14" t="s">
        <v>86</v>
      </c>
    </row>
    <row r="359" s="2" customFormat="1" ht="14.4" customHeight="1">
      <c r="A359" s="35"/>
      <c r="B359" s="36"/>
      <c r="C359" s="216" t="s">
        <v>1378</v>
      </c>
      <c r="D359" s="216" t="s">
        <v>144</v>
      </c>
      <c r="E359" s="217" t="s">
        <v>1379</v>
      </c>
      <c r="F359" s="218" t="s">
        <v>1380</v>
      </c>
      <c r="G359" s="219" t="s">
        <v>1039</v>
      </c>
      <c r="H359" s="220">
        <v>1</v>
      </c>
      <c r="I359" s="221"/>
      <c r="J359" s="222">
        <f>ROUND(I359*H359,2)</f>
        <v>0</v>
      </c>
      <c r="K359" s="223"/>
      <c r="L359" s="41"/>
      <c r="M359" s="224" t="s">
        <v>1</v>
      </c>
      <c r="N359" s="225" t="s">
        <v>44</v>
      </c>
      <c r="O359" s="88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28" t="s">
        <v>1341</v>
      </c>
      <c r="AT359" s="228" t="s">
        <v>144</v>
      </c>
      <c r="AU359" s="228" t="s">
        <v>86</v>
      </c>
      <c r="AY359" s="14" t="s">
        <v>140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4" t="s">
        <v>149</v>
      </c>
      <c r="BK359" s="229">
        <f>ROUND(I359*H359,2)</f>
        <v>0</v>
      </c>
      <c r="BL359" s="14" t="s">
        <v>1341</v>
      </c>
      <c r="BM359" s="228" t="s">
        <v>1381</v>
      </c>
    </row>
    <row r="360" s="2" customFormat="1">
      <c r="A360" s="35"/>
      <c r="B360" s="36"/>
      <c r="C360" s="37"/>
      <c r="D360" s="230" t="s">
        <v>151</v>
      </c>
      <c r="E360" s="37"/>
      <c r="F360" s="231" t="s">
        <v>1380</v>
      </c>
      <c r="G360" s="37"/>
      <c r="H360" s="37"/>
      <c r="I360" s="232"/>
      <c r="J360" s="37"/>
      <c r="K360" s="37"/>
      <c r="L360" s="41"/>
      <c r="M360" s="233"/>
      <c r="N360" s="234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151</v>
      </c>
      <c r="AU360" s="14" t="s">
        <v>86</v>
      </c>
    </row>
    <row r="361" s="2" customFormat="1" ht="14.4" customHeight="1">
      <c r="A361" s="35"/>
      <c r="B361" s="36"/>
      <c r="C361" s="216" t="s">
        <v>1382</v>
      </c>
      <c r="D361" s="216" t="s">
        <v>144</v>
      </c>
      <c r="E361" s="217" t="s">
        <v>1383</v>
      </c>
      <c r="F361" s="218" t="s">
        <v>1384</v>
      </c>
      <c r="G361" s="219" t="s">
        <v>1039</v>
      </c>
      <c r="H361" s="220">
        <v>1</v>
      </c>
      <c r="I361" s="221"/>
      <c r="J361" s="222">
        <f>ROUND(I361*H361,2)</f>
        <v>0</v>
      </c>
      <c r="K361" s="223"/>
      <c r="L361" s="41"/>
      <c r="M361" s="224" t="s">
        <v>1</v>
      </c>
      <c r="N361" s="225" t="s">
        <v>44</v>
      </c>
      <c r="O361" s="88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28" t="s">
        <v>1341</v>
      </c>
      <c r="AT361" s="228" t="s">
        <v>144</v>
      </c>
      <c r="AU361" s="228" t="s">
        <v>86</v>
      </c>
      <c r="AY361" s="14" t="s">
        <v>140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4" t="s">
        <v>149</v>
      </c>
      <c r="BK361" s="229">
        <f>ROUND(I361*H361,2)</f>
        <v>0</v>
      </c>
      <c r="BL361" s="14" t="s">
        <v>1341</v>
      </c>
      <c r="BM361" s="228" t="s">
        <v>1385</v>
      </c>
    </row>
    <row r="362" s="2" customFormat="1">
      <c r="A362" s="35"/>
      <c r="B362" s="36"/>
      <c r="C362" s="37"/>
      <c r="D362" s="230" t="s">
        <v>151</v>
      </c>
      <c r="E362" s="37"/>
      <c r="F362" s="231" t="s">
        <v>1384</v>
      </c>
      <c r="G362" s="37"/>
      <c r="H362" s="37"/>
      <c r="I362" s="232"/>
      <c r="J362" s="37"/>
      <c r="K362" s="37"/>
      <c r="L362" s="41"/>
      <c r="M362" s="233"/>
      <c r="N362" s="234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151</v>
      </c>
      <c r="AU362" s="14" t="s">
        <v>86</v>
      </c>
    </row>
    <row r="363" s="2" customFormat="1" ht="14.4" customHeight="1">
      <c r="A363" s="35"/>
      <c r="B363" s="36"/>
      <c r="C363" s="216" t="s">
        <v>1386</v>
      </c>
      <c r="D363" s="216" t="s">
        <v>144</v>
      </c>
      <c r="E363" s="217" t="s">
        <v>1387</v>
      </c>
      <c r="F363" s="218" t="s">
        <v>1388</v>
      </c>
      <c r="G363" s="219" t="s">
        <v>1039</v>
      </c>
      <c r="H363" s="220">
        <v>1</v>
      </c>
      <c r="I363" s="221"/>
      <c r="J363" s="222">
        <f>ROUND(I363*H363,2)</f>
        <v>0</v>
      </c>
      <c r="K363" s="223"/>
      <c r="L363" s="41"/>
      <c r="M363" s="224" t="s">
        <v>1</v>
      </c>
      <c r="N363" s="225" t="s">
        <v>44</v>
      </c>
      <c r="O363" s="88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28" t="s">
        <v>1341</v>
      </c>
      <c r="AT363" s="228" t="s">
        <v>144</v>
      </c>
      <c r="AU363" s="228" t="s">
        <v>86</v>
      </c>
      <c r="AY363" s="14" t="s">
        <v>140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4" t="s">
        <v>149</v>
      </c>
      <c r="BK363" s="229">
        <f>ROUND(I363*H363,2)</f>
        <v>0</v>
      </c>
      <c r="BL363" s="14" t="s">
        <v>1341</v>
      </c>
      <c r="BM363" s="228" t="s">
        <v>1389</v>
      </c>
    </row>
    <row r="364" s="2" customFormat="1">
      <c r="A364" s="35"/>
      <c r="B364" s="36"/>
      <c r="C364" s="37"/>
      <c r="D364" s="230" t="s">
        <v>151</v>
      </c>
      <c r="E364" s="37"/>
      <c r="F364" s="231" t="s">
        <v>1388</v>
      </c>
      <c r="G364" s="37"/>
      <c r="H364" s="37"/>
      <c r="I364" s="232"/>
      <c r="J364" s="37"/>
      <c r="K364" s="37"/>
      <c r="L364" s="41"/>
      <c r="M364" s="233"/>
      <c r="N364" s="234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151</v>
      </c>
      <c r="AU364" s="14" t="s">
        <v>86</v>
      </c>
    </row>
    <row r="365" s="2" customFormat="1" ht="14.4" customHeight="1">
      <c r="A365" s="35"/>
      <c r="B365" s="36"/>
      <c r="C365" s="216" t="s">
        <v>1390</v>
      </c>
      <c r="D365" s="216" t="s">
        <v>144</v>
      </c>
      <c r="E365" s="217" t="s">
        <v>1391</v>
      </c>
      <c r="F365" s="218" t="s">
        <v>1392</v>
      </c>
      <c r="G365" s="219" t="s">
        <v>737</v>
      </c>
      <c r="H365" s="220">
        <v>750</v>
      </c>
      <c r="I365" s="221"/>
      <c r="J365" s="222">
        <f>ROUND(I365*H365,2)</f>
        <v>0</v>
      </c>
      <c r="K365" s="223"/>
      <c r="L365" s="41"/>
      <c r="M365" s="224" t="s">
        <v>1</v>
      </c>
      <c r="N365" s="225" t="s">
        <v>44</v>
      </c>
      <c r="O365" s="88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28" t="s">
        <v>1341</v>
      </c>
      <c r="AT365" s="228" t="s">
        <v>144</v>
      </c>
      <c r="AU365" s="228" t="s">
        <v>86</v>
      </c>
      <c r="AY365" s="14" t="s">
        <v>140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4" t="s">
        <v>149</v>
      </c>
      <c r="BK365" s="229">
        <f>ROUND(I365*H365,2)</f>
        <v>0</v>
      </c>
      <c r="BL365" s="14" t="s">
        <v>1341</v>
      </c>
      <c r="BM365" s="228" t="s">
        <v>1393</v>
      </c>
    </row>
    <row r="366" s="2" customFormat="1">
      <c r="A366" s="35"/>
      <c r="B366" s="36"/>
      <c r="C366" s="37"/>
      <c r="D366" s="230" t="s">
        <v>151</v>
      </c>
      <c r="E366" s="37"/>
      <c r="F366" s="231" t="s">
        <v>1392</v>
      </c>
      <c r="G366" s="37"/>
      <c r="H366" s="37"/>
      <c r="I366" s="232"/>
      <c r="J366" s="37"/>
      <c r="K366" s="37"/>
      <c r="L366" s="41"/>
      <c r="M366" s="233"/>
      <c r="N366" s="234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151</v>
      </c>
      <c r="AU366" s="14" t="s">
        <v>86</v>
      </c>
    </row>
    <row r="367" s="2" customFormat="1" ht="24.15" customHeight="1">
      <c r="A367" s="35"/>
      <c r="B367" s="36"/>
      <c r="C367" s="216" t="s">
        <v>261</v>
      </c>
      <c r="D367" s="216" t="s">
        <v>144</v>
      </c>
      <c r="E367" s="217" t="s">
        <v>1394</v>
      </c>
      <c r="F367" s="218" t="s">
        <v>1395</v>
      </c>
      <c r="G367" s="219" t="s">
        <v>593</v>
      </c>
      <c r="H367" s="220">
        <v>20</v>
      </c>
      <c r="I367" s="221"/>
      <c r="J367" s="222">
        <f>ROUND(I367*H367,2)</f>
        <v>0</v>
      </c>
      <c r="K367" s="223"/>
      <c r="L367" s="41"/>
      <c r="M367" s="224" t="s">
        <v>1</v>
      </c>
      <c r="N367" s="225" t="s">
        <v>44</v>
      </c>
      <c r="O367" s="88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8" t="s">
        <v>1341</v>
      </c>
      <c r="AT367" s="228" t="s">
        <v>144</v>
      </c>
      <c r="AU367" s="228" t="s">
        <v>86</v>
      </c>
      <c r="AY367" s="14" t="s">
        <v>140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4" t="s">
        <v>149</v>
      </c>
      <c r="BK367" s="229">
        <f>ROUND(I367*H367,2)</f>
        <v>0</v>
      </c>
      <c r="BL367" s="14" t="s">
        <v>1341</v>
      </c>
      <c r="BM367" s="228" t="s">
        <v>1396</v>
      </c>
    </row>
    <row r="368" s="2" customFormat="1">
      <c r="A368" s="35"/>
      <c r="B368" s="36"/>
      <c r="C368" s="37"/>
      <c r="D368" s="230" t="s">
        <v>151</v>
      </c>
      <c r="E368" s="37"/>
      <c r="F368" s="231" t="s">
        <v>1395</v>
      </c>
      <c r="G368" s="37"/>
      <c r="H368" s="37"/>
      <c r="I368" s="232"/>
      <c r="J368" s="37"/>
      <c r="K368" s="37"/>
      <c r="L368" s="41"/>
      <c r="M368" s="233"/>
      <c r="N368" s="234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151</v>
      </c>
      <c r="AU368" s="14" t="s">
        <v>86</v>
      </c>
    </row>
    <row r="369" s="2" customFormat="1" ht="24.15" customHeight="1">
      <c r="A369" s="35"/>
      <c r="B369" s="36"/>
      <c r="C369" s="216" t="s">
        <v>1397</v>
      </c>
      <c r="D369" s="216" t="s">
        <v>144</v>
      </c>
      <c r="E369" s="217" t="s">
        <v>1398</v>
      </c>
      <c r="F369" s="218" t="s">
        <v>1399</v>
      </c>
      <c r="G369" s="219" t="s">
        <v>593</v>
      </c>
      <c r="H369" s="220">
        <v>16</v>
      </c>
      <c r="I369" s="221"/>
      <c r="J369" s="222">
        <f>ROUND(I369*H369,2)</f>
        <v>0</v>
      </c>
      <c r="K369" s="223"/>
      <c r="L369" s="41"/>
      <c r="M369" s="224" t="s">
        <v>1</v>
      </c>
      <c r="N369" s="225" t="s">
        <v>44</v>
      </c>
      <c r="O369" s="88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28" t="s">
        <v>1341</v>
      </c>
      <c r="AT369" s="228" t="s">
        <v>144</v>
      </c>
      <c r="AU369" s="228" t="s">
        <v>86</v>
      </c>
      <c r="AY369" s="14" t="s">
        <v>140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4" t="s">
        <v>149</v>
      </c>
      <c r="BK369" s="229">
        <f>ROUND(I369*H369,2)</f>
        <v>0</v>
      </c>
      <c r="BL369" s="14" t="s">
        <v>1341</v>
      </c>
      <c r="BM369" s="228" t="s">
        <v>1400</v>
      </c>
    </row>
    <row r="370" s="2" customFormat="1">
      <c r="A370" s="35"/>
      <c r="B370" s="36"/>
      <c r="C370" s="37"/>
      <c r="D370" s="230" t="s">
        <v>151</v>
      </c>
      <c r="E370" s="37"/>
      <c r="F370" s="231" t="s">
        <v>1399</v>
      </c>
      <c r="G370" s="37"/>
      <c r="H370" s="37"/>
      <c r="I370" s="232"/>
      <c r="J370" s="37"/>
      <c r="K370" s="37"/>
      <c r="L370" s="41"/>
      <c r="M370" s="233"/>
      <c r="N370" s="234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151</v>
      </c>
      <c r="AU370" s="14" t="s">
        <v>86</v>
      </c>
    </row>
    <row r="371" s="2" customFormat="1" ht="14.4" customHeight="1">
      <c r="A371" s="35"/>
      <c r="B371" s="36"/>
      <c r="C371" s="216" t="s">
        <v>1401</v>
      </c>
      <c r="D371" s="216" t="s">
        <v>144</v>
      </c>
      <c r="E371" s="217" t="s">
        <v>1402</v>
      </c>
      <c r="F371" s="218" t="s">
        <v>1403</v>
      </c>
      <c r="G371" s="219" t="s">
        <v>593</v>
      </c>
      <c r="H371" s="220">
        <v>16</v>
      </c>
      <c r="I371" s="221"/>
      <c r="J371" s="222">
        <f>ROUND(I371*H371,2)</f>
        <v>0</v>
      </c>
      <c r="K371" s="223"/>
      <c r="L371" s="41"/>
      <c r="M371" s="224" t="s">
        <v>1</v>
      </c>
      <c r="N371" s="225" t="s">
        <v>44</v>
      </c>
      <c r="O371" s="88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28" t="s">
        <v>1341</v>
      </c>
      <c r="AT371" s="228" t="s">
        <v>144</v>
      </c>
      <c r="AU371" s="228" t="s">
        <v>86</v>
      </c>
      <c r="AY371" s="14" t="s">
        <v>140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4" t="s">
        <v>149</v>
      </c>
      <c r="BK371" s="229">
        <f>ROUND(I371*H371,2)</f>
        <v>0</v>
      </c>
      <c r="BL371" s="14" t="s">
        <v>1341</v>
      </c>
      <c r="BM371" s="228" t="s">
        <v>1404</v>
      </c>
    </row>
    <row r="372" s="2" customFormat="1">
      <c r="A372" s="35"/>
      <c r="B372" s="36"/>
      <c r="C372" s="37"/>
      <c r="D372" s="230" t="s">
        <v>151</v>
      </c>
      <c r="E372" s="37"/>
      <c r="F372" s="231" t="s">
        <v>1403</v>
      </c>
      <c r="G372" s="37"/>
      <c r="H372" s="37"/>
      <c r="I372" s="232"/>
      <c r="J372" s="37"/>
      <c r="K372" s="37"/>
      <c r="L372" s="41"/>
      <c r="M372" s="233"/>
      <c r="N372" s="234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151</v>
      </c>
      <c r="AU372" s="14" t="s">
        <v>86</v>
      </c>
    </row>
    <row r="373" s="2" customFormat="1" ht="14.4" customHeight="1">
      <c r="A373" s="35"/>
      <c r="B373" s="36"/>
      <c r="C373" s="216" t="s">
        <v>1405</v>
      </c>
      <c r="D373" s="216" t="s">
        <v>144</v>
      </c>
      <c r="E373" s="217" t="s">
        <v>1406</v>
      </c>
      <c r="F373" s="218" t="s">
        <v>1407</v>
      </c>
      <c r="G373" s="219" t="s">
        <v>593</v>
      </c>
      <c r="H373" s="220">
        <v>16</v>
      </c>
      <c r="I373" s="221"/>
      <c r="J373" s="222">
        <f>ROUND(I373*H373,2)</f>
        <v>0</v>
      </c>
      <c r="K373" s="223"/>
      <c r="L373" s="41"/>
      <c r="M373" s="224" t="s">
        <v>1</v>
      </c>
      <c r="N373" s="225" t="s">
        <v>44</v>
      </c>
      <c r="O373" s="88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28" t="s">
        <v>1341</v>
      </c>
      <c r="AT373" s="228" t="s">
        <v>144</v>
      </c>
      <c r="AU373" s="228" t="s">
        <v>86</v>
      </c>
      <c r="AY373" s="14" t="s">
        <v>140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4" t="s">
        <v>149</v>
      </c>
      <c r="BK373" s="229">
        <f>ROUND(I373*H373,2)</f>
        <v>0</v>
      </c>
      <c r="BL373" s="14" t="s">
        <v>1341</v>
      </c>
      <c r="BM373" s="228" t="s">
        <v>1408</v>
      </c>
    </row>
    <row r="374" s="2" customFormat="1">
      <c r="A374" s="35"/>
      <c r="B374" s="36"/>
      <c r="C374" s="37"/>
      <c r="D374" s="230" t="s">
        <v>151</v>
      </c>
      <c r="E374" s="37"/>
      <c r="F374" s="231" t="s">
        <v>1407</v>
      </c>
      <c r="G374" s="37"/>
      <c r="H374" s="37"/>
      <c r="I374" s="232"/>
      <c r="J374" s="37"/>
      <c r="K374" s="37"/>
      <c r="L374" s="41"/>
      <c r="M374" s="247"/>
      <c r="N374" s="248"/>
      <c r="O374" s="249"/>
      <c r="P374" s="249"/>
      <c r="Q374" s="249"/>
      <c r="R374" s="249"/>
      <c r="S374" s="249"/>
      <c r="T374" s="250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151</v>
      </c>
      <c r="AU374" s="14" t="s">
        <v>86</v>
      </c>
    </row>
    <row r="375" s="2" customFormat="1" ht="6.96" customHeight="1">
      <c r="A375" s="35"/>
      <c r="B375" s="63"/>
      <c r="C375" s="64"/>
      <c r="D375" s="64"/>
      <c r="E375" s="64"/>
      <c r="F375" s="64"/>
      <c r="G375" s="64"/>
      <c r="H375" s="64"/>
      <c r="I375" s="64"/>
      <c r="J375" s="64"/>
      <c r="K375" s="64"/>
      <c r="L375" s="41"/>
      <c r="M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</row>
  </sheetData>
  <sheetProtection sheet="1" autoFilter="0" formatColumns="0" formatRows="0" objects="1" scenarios="1" spinCount="100000" saltValue="WEN/uMLAEapnpt6KAUyx9hUCr4ffW8aqBhRcCcVxaoGWU+9UbWLAzxszxCDwP1gGknDqUBjkGGUxA+cBFYuChw==" hashValue="/Sqw36K7/omuAQVq7SFv9abyDdyCcWIvB2i15GGkOXv4aQTNnc+nNn+svutIc8Ey5ZiqLh3CaeKxfnE8QMiy6w==" algorithmName="SHA-512" password="CC35"/>
  <autoFilter ref="C123:K3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NB1-3D\MIOT</dc:creator>
  <cp:lastModifiedBy>NB1-3D\MIOT</cp:lastModifiedBy>
  <dcterms:created xsi:type="dcterms:W3CDTF">2021-10-22T11:55:35Z</dcterms:created>
  <dcterms:modified xsi:type="dcterms:W3CDTF">2021-10-22T11:59:11Z</dcterms:modified>
</cp:coreProperties>
</file>