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 1" sheetId="1" r:id="rId1"/>
  </sheets>
  <definedNames>
    <definedName name="_xlnm.Print_Area" localSheetId="0">'List 1'!$A$1:$M$20</definedName>
  </definedNames>
  <calcPr calcId="191029"/>
  <extLst/>
</workbook>
</file>

<file path=xl/sharedStrings.xml><?xml version="1.0" encoding="utf-8"?>
<sst xmlns="http://schemas.openxmlformats.org/spreadsheetml/2006/main" count="28" uniqueCount="20">
  <si>
    <t>Hodnocení nabídek:</t>
  </si>
  <si>
    <t>Číslo nabídky</t>
  </si>
  <si>
    <t>Společnost</t>
  </si>
  <si>
    <t>Pořadí</t>
  </si>
  <si>
    <t>VÁHA CELKEM</t>
  </si>
  <si>
    <t>Cena (KČ)</t>
  </si>
  <si>
    <t>bodové hodnocení</t>
  </si>
  <si>
    <t>výsledná hodnota</t>
  </si>
  <si>
    <t>Bodové hodnocení - př.č.1, část A (Body)</t>
  </si>
  <si>
    <t>Nejlepší počet bodů</t>
  </si>
  <si>
    <t>Celkové hodnocení</t>
  </si>
  <si>
    <t>Kritérium 1
Nabídková cena - poskytnutí služby</t>
  </si>
  <si>
    <t>Kritérium 2
Nabídková cena - provozní fáze</t>
  </si>
  <si>
    <t>Nejvýhodnější cena</t>
  </si>
  <si>
    <t>Kritérium 3
Kvalita návrhu plnění</t>
  </si>
  <si>
    <t>ETERNAL s.r.o.</t>
  </si>
  <si>
    <t>Business Solution Consulting s.r.o.</t>
  </si>
  <si>
    <t>Webové aplikace s.r.o.</t>
  </si>
  <si>
    <t>Sabemio s.r.o.</t>
  </si>
  <si>
    <t>Příloha k Oznámení o výsledku hodnocení/výběru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</si>
</sst>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7" fillId="2" borderId="0" xfId="0" applyFont="1" applyFill="1"/>
    <xf numFmtId="164" fontId="8" fillId="2" borderId="7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165" fontId="8" fillId="4" borderId="10" xfId="0" applyNumberFormat="1" applyFont="1" applyFill="1" applyBorder="1" applyAlignment="1">
      <alignment horizontal="center"/>
    </xf>
    <xf numFmtId="165" fontId="8" fillId="4" borderId="11" xfId="0" applyNumberFormat="1" applyFont="1" applyFill="1" applyBorder="1" applyAlignment="1">
      <alignment horizontal="center"/>
    </xf>
    <xf numFmtId="165" fontId="8" fillId="4" borderId="3" xfId="0" applyNumberFormat="1" applyFont="1" applyFill="1" applyBorder="1" applyAlignment="1">
      <alignment horizontal="center"/>
    </xf>
    <xf numFmtId="165" fontId="8" fillId="4" borderId="12" xfId="0" applyNumberFormat="1" applyFont="1" applyFill="1" applyBorder="1" applyAlignment="1">
      <alignment horizontal="center"/>
    </xf>
    <xf numFmtId="165" fontId="8" fillId="4" borderId="13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8" fillId="4" borderId="5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0" fontId="9" fillId="2" borderId="0" xfId="0" applyFont="1" applyFill="1"/>
    <xf numFmtId="165" fontId="8" fillId="4" borderId="14" xfId="0" applyNumberFormat="1" applyFont="1" applyFill="1" applyBorder="1" applyAlignment="1">
      <alignment horizontal="center"/>
    </xf>
    <xf numFmtId="165" fontId="8" fillId="4" borderId="15" xfId="0" applyNumberFormat="1" applyFont="1" applyFill="1" applyBorder="1" applyAlignment="1">
      <alignment horizontal="center"/>
    </xf>
    <xf numFmtId="165" fontId="8" fillId="4" borderId="16" xfId="0" applyNumberFormat="1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165" fontId="8" fillId="4" borderId="19" xfId="0" applyNumberFormat="1" applyFont="1" applyFill="1" applyBorder="1" applyAlignment="1">
      <alignment horizontal="center"/>
    </xf>
    <xf numFmtId="165" fontId="8" fillId="4" borderId="20" xfId="0" applyNumberFormat="1" applyFont="1" applyFill="1" applyBorder="1" applyAlignment="1">
      <alignment horizontal="center"/>
    </xf>
    <xf numFmtId="0" fontId="8" fillId="2" borderId="0" xfId="0" applyFont="1" applyFill="1"/>
    <xf numFmtId="0" fontId="0" fillId="2" borderId="0" xfId="0" applyFill="1" applyBorder="1"/>
    <xf numFmtId="0" fontId="8" fillId="0" borderId="15" xfId="0" applyFont="1" applyBorder="1"/>
    <xf numFmtId="0" fontId="8" fillId="0" borderId="8" xfId="0" applyFont="1" applyBorder="1" applyAlignment="1">
      <alignment horizontal="center"/>
    </xf>
    <xf numFmtId="0" fontId="8" fillId="0" borderId="21" xfId="0" applyFont="1" applyBorder="1"/>
    <xf numFmtId="0" fontId="8" fillId="0" borderId="7" xfId="0" applyFont="1" applyBorder="1" applyAlignment="1">
      <alignment horizontal="center"/>
    </xf>
    <xf numFmtId="0" fontId="8" fillId="0" borderId="16" xfId="0" applyFont="1" applyBorder="1"/>
    <xf numFmtId="0" fontId="8" fillId="0" borderId="2" xfId="0" applyFont="1" applyBorder="1" applyAlignment="1">
      <alignment horizontal="center"/>
    </xf>
    <xf numFmtId="0" fontId="10" fillId="2" borderId="0" xfId="0" applyFont="1" applyFill="1"/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Kancelář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"/>
  <sheetViews>
    <sheetView tabSelected="1" workbookViewId="0" topLeftCell="A1">
      <selection activeCell="C10" sqref="C10"/>
    </sheetView>
  </sheetViews>
  <sheetFormatPr defaultColWidth="9.140625" defaultRowHeight="15"/>
  <cols>
    <col min="1" max="1" width="8.140625" style="1" customWidth="1"/>
    <col min="2" max="2" width="30.8515625" style="1" bestFit="1" customWidth="1"/>
    <col min="3" max="3" width="13.140625" style="1" bestFit="1" customWidth="1"/>
    <col min="4" max="4" width="8.140625" style="1" bestFit="1" customWidth="1"/>
    <col min="5" max="5" width="13.421875" style="1" bestFit="1" customWidth="1"/>
    <col min="6" max="6" width="13.140625" style="1" bestFit="1" customWidth="1"/>
    <col min="7" max="7" width="8.140625" style="1" bestFit="1" customWidth="1"/>
    <col min="8" max="8" width="13.421875" style="1" bestFit="1" customWidth="1"/>
    <col min="9" max="9" width="12.140625" style="1" bestFit="1" customWidth="1"/>
    <col min="10" max="10" width="8.140625" style="1" bestFit="1" customWidth="1"/>
    <col min="11" max="11" width="13.421875" style="1" customWidth="1"/>
    <col min="12" max="12" width="16.28125" style="1" bestFit="1" customWidth="1"/>
    <col min="13" max="13" width="6.00390625" style="1" bestFit="1" customWidth="1"/>
    <col min="14" max="16384" width="9.140625" style="1" customWidth="1"/>
  </cols>
  <sheetData>
    <row r="1" s="2" customFormat="1" ht="12.75">
      <c r="A1" s="42" t="s">
        <v>19</v>
      </c>
    </row>
    <row r="2" s="2" customFormat="1" ht="12.75">
      <c r="A2" s="34"/>
    </row>
    <row r="3" spans="1:2" s="2" customFormat="1" ht="15">
      <c r="A3" s="26" t="s">
        <v>0</v>
      </c>
      <c r="B3" s="15"/>
    </row>
    <row r="4" s="2" customFormat="1" ht="12" thickBot="1"/>
    <row r="5" spans="1:13" s="2" customFormat="1" ht="33" customHeight="1">
      <c r="A5" s="43" t="s">
        <v>1</v>
      </c>
      <c r="B5" s="45" t="s">
        <v>2</v>
      </c>
      <c r="C5" s="50" t="s">
        <v>11</v>
      </c>
      <c r="D5" s="51"/>
      <c r="E5" s="52"/>
      <c r="F5" s="50" t="s">
        <v>12</v>
      </c>
      <c r="G5" s="51"/>
      <c r="H5" s="52"/>
      <c r="I5" s="50" t="s">
        <v>14</v>
      </c>
      <c r="J5" s="53"/>
      <c r="K5" s="54"/>
      <c r="L5" s="47" t="s">
        <v>10</v>
      </c>
      <c r="M5" s="47" t="s">
        <v>3</v>
      </c>
    </row>
    <row r="6" spans="1:13" s="2" customFormat="1" ht="12" thickBot="1">
      <c r="A6" s="44"/>
      <c r="B6" s="46"/>
      <c r="C6" s="55" t="s">
        <v>4</v>
      </c>
      <c r="D6" s="56"/>
      <c r="E6" s="4">
        <v>0.4</v>
      </c>
      <c r="F6" s="55" t="s">
        <v>4</v>
      </c>
      <c r="G6" s="56"/>
      <c r="H6" s="4">
        <v>0.2</v>
      </c>
      <c r="I6" s="5" t="s">
        <v>4</v>
      </c>
      <c r="J6" s="6"/>
      <c r="K6" s="4">
        <v>0.4</v>
      </c>
      <c r="L6" s="48"/>
      <c r="M6" s="48"/>
    </row>
    <row r="7" spans="1:13" s="2" customFormat="1" ht="45.75" thickBot="1">
      <c r="A7" s="44"/>
      <c r="B7" s="46"/>
      <c r="C7" s="7" t="s">
        <v>5</v>
      </c>
      <c r="D7" s="57" t="s">
        <v>6</v>
      </c>
      <c r="E7" s="60" t="s">
        <v>7</v>
      </c>
      <c r="F7" s="7" t="s">
        <v>5</v>
      </c>
      <c r="G7" s="57" t="s">
        <v>6</v>
      </c>
      <c r="H7" s="60" t="s">
        <v>7</v>
      </c>
      <c r="I7" s="7" t="s">
        <v>8</v>
      </c>
      <c r="J7" s="63" t="s">
        <v>6</v>
      </c>
      <c r="K7" s="60" t="s">
        <v>7</v>
      </c>
      <c r="L7" s="48"/>
      <c r="M7" s="48"/>
    </row>
    <row r="8" spans="1:13" s="2" customFormat="1" ht="22.5">
      <c r="A8" s="44"/>
      <c r="B8" s="46"/>
      <c r="C8" s="8" t="s">
        <v>13</v>
      </c>
      <c r="D8" s="58"/>
      <c r="E8" s="61"/>
      <c r="F8" s="8" t="s">
        <v>13</v>
      </c>
      <c r="G8" s="58"/>
      <c r="H8" s="61"/>
      <c r="I8" s="9" t="s">
        <v>9</v>
      </c>
      <c r="J8" s="58"/>
      <c r="K8" s="61"/>
      <c r="L8" s="48"/>
      <c r="M8" s="48"/>
    </row>
    <row r="9" spans="1:13" s="2" customFormat="1" ht="12" thickBot="1">
      <c r="A9" s="44"/>
      <c r="B9" s="46"/>
      <c r="C9" s="10">
        <f>MIN(C10:C13)</f>
        <v>184800</v>
      </c>
      <c r="D9" s="59"/>
      <c r="E9" s="62"/>
      <c r="F9" s="10">
        <f>MIN(F10:F13)</f>
        <v>33000</v>
      </c>
      <c r="G9" s="59"/>
      <c r="H9" s="62"/>
      <c r="I9" s="25">
        <f>MAX(I10:I13)</f>
        <v>186</v>
      </c>
      <c r="J9" s="58"/>
      <c r="K9" s="61"/>
      <c r="L9" s="48"/>
      <c r="M9" s="49"/>
    </row>
    <row r="10" spans="1:13" s="2" customFormat="1" ht="12.75">
      <c r="A10" s="11">
        <v>1</v>
      </c>
      <c r="B10" s="36" t="s">
        <v>18</v>
      </c>
      <c r="C10" s="12">
        <v>328000</v>
      </c>
      <c r="D10" s="18">
        <f>100*C$9/C10</f>
        <v>56.34146341463415</v>
      </c>
      <c r="E10" s="21">
        <f>E$6*D10</f>
        <v>22.53658536585366</v>
      </c>
      <c r="F10" s="12">
        <v>90000</v>
      </c>
      <c r="G10" s="18">
        <f>100*F$9/F10</f>
        <v>36.666666666666664</v>
      </c>
      <c r="H10" s="21">
        <f>H$6*G10</f>
        <v>7.333333333333333</v>
      </c>
      <c r="I10" s="37">
        <v>98</v>
      </c>
      <c r="J10" s="18">
        <f aca="true" t="shared" si="0" ref="J10:J13">100*I10/I$9</f>
        <v>52.68817204301075</v>
      </c>
      <c r="K10" s="27">
        <f>K$6*J10</f>
        <v>21.075268817204304</v>
      </c>
      <c r="L10" s="24">
        <f>E10+H10+K10</f>
        <v>50.9451875163913</v>
      </c>
      <c r="M10" s="17">
        <f>IF(L10&lt;&gt;0,RANK(L10,L$10:L$13),0)</f>
        <v>4</v>
      </c>
    </row>
    <row r="11" spans="1:13" s="2" customFormat="1" ht="12.75">
      <c r="A11" s="11">
        <v>2</v>
      </c>
      <c r="B11" s="38" t="s">
        <v>17</v>
      </c>
      <c r="C11" s="16">
        <v>229200</v>
      </c>
      <c r="D11" s="19">
        <f aca="true" t="shared" si="1" ref="D11:D13">100*C$9/C11</f>
        <v>80.6282722513089</v>
      </c>
      <c r="E11" s="22">
        <f aca="true" t="shared" si="2" ref="E11:E13">E$6*D11</f>
        <v>32.25130890052356</v>
      </c>
      <c r="F11" s="16">
        <v>169500</v>
      </c>
      <c r="G11" s="19">
        <f aca="true" t="shared" si="3" ref="G11:G13">100*F$9/F11</f>
        <v>19.469026548672566</v>
      </c>
      <c r="H11" s="22">
        <f aca="true" t="shared" si="4" ref="H11:H13">H$6*G11</f>
        <v>3.8938053097345136</v>
      </c>
      <c r="I11" s="39">
        <v>186</v>
      </c>
      <c r="J11" s="19">
        <f t="shared" si="0"/>
        <v>100</v>
      </c>
      <c r="K11" s="28">
        <f aca="true" t="shared" si="5" ref="K11:K13">K$6*J11</f>
        <v>40</v>
      </c>
      <c r="L11" s="32">
        <f aca="true" t="shared" si="6" ref="L11:L13">E11+H11+K11</f>
        <v>76.14511421025807</v>
      </c>
      <c r="M11" s="30">
        <f>IF(L11&lt;&gt;0,RANK(L11,L$10:L$13),0)</f>
        <v>1</v>
      </c>
    </row>
    <row r="12" spans="1:13" s="2" customFormat="1" ht="12.75">
      <c r="A12" s="11">
        <v>3</v>
      </c>
      <c r="B12" s="38" t="s">
        <v>16</v>
      </c>
      <c r="C12" s="16">
        <v>184800</v>
      </c>
      <c r="D12" s="19">
        <f t="shared" si="1"/>
        <v>100</v>
      </c>
      <c r="E12" s="22">
        <f t="shared" si="2"/>
        <v>40</v>
      </c>
      <c r="F12" s="16">
        <v>33000</v>
      </c>
      <c r="G12" s="19">
        <f t="shared" si="3"/>
        <v>100</v>
      </c>
      <c r="H12" s="22">
        <f t="shared" si="4"/>
        <v>20</v>
      </c>
      <c r="I12" s="39">
        <v>70</v>
      </c>
      <c r="J12" s="19">
        <f t="shared" si="0"/>
        <v>37.634408602150536</v>
      </c>
      <c r="K12" s="28">
        <f t="shared" si="5"/>
        <v>15.053763440860216</v>
      </c>
      <c r="L12" s="32">
        <f t="shared" si="6"/>
        <v>75.05376344086022</v>
      </c>
      <c r="M12" s="30">
        <f>IF(L12&lt;&gt;0,RANK(L12,L$10:L$13),0)</f>
        <v>2</v>
      </c>
    </row>
    <row r="13" spans="1:13" s="2" customFormat="1" ht="13.5" thickBot="1">
      <c r="A13" s="13">
        <v>4</v>
      </c>
      <c r="B13" s="40" t="s">
        <v>15</v>
      </c>
      <c r="C13" s="14">
        <v>300200</v>
      </c>
      <c r="D13" s="20">
        <f t="shared" si="1"/>
        <v>61.558960692871416</v>
      </c>
      <c r="E13" s="23">
        <f t="shared" si="2"/>
        <v>24.623584277148566</v>
      </c>
      <c r="F13" s="14">
        <v>106000</v>
      </c>
      <c r="G13" s="20">
        <f t="shared" si="3"/>
        <v>31.132075471698112</v>
      </c>
      <c r="H13" s="23">
        <f t="shared" si="4"/>
        <v>6.226415094339623</v>
      </c>
      <c r="I13" s="41">
        <v>172</v>
      </c>
      <c r="J13" s="20">
        <f t="shared" si="0"/>
        <v>92.47311827956989</v>
      </c>
      <c r="K13" s="29">
        <f t="shared" si="5"/>
        <v>36.98924731182796</v>
      </c>
      <c r="L13" s="33">
        <f t="shared" si="6"/>
        <v>67.83924668331615</v>
      </c>
      <c r="M13" s="31">
        <f>IF(L13&lt;&gt;0,RANK(L13,L$10:L$13),0)</f>
        <v>3</v>
      </c>
    </row>
    <row r="14" spans="4:10" ht="15">
      <c r="D14" s="3"/>
      <c r="E14" s="3"/>
      <c r="G14" s="3"/>
      <c r="H14" s="3"/>
      <c r="J14" s="3"/>
    </row>
    <row r="18" spans="2:6" ht="15">
      <c r="B18" s="35"/>
      <c r="C18" s="35"/>
      <c r="D18" s="64"/>
      <c r="E18" s="64"/>
      <c r="F18" s="64"/>
    </row>
    <row r="19" spans="2:6" ht="15">
      <c r="B19" s="35"/>
      <c r="C19" s="35"/>
      <c r="D19" s="65"/>
      <c r="E19" s="65"/>
      <c r="F19" s="65"/>
    </row>
    <row r="20" spans="4:6" ht="15">
      <c r="D20" s="66"/>
      <c r="E20" s="66"/>
      <c r="F20" s="66"/>
    </row>
  </sheetData>
  <mergeCells count="18">
    <mergeCell ref="D18:F18"/>
    <mergeCell ref="D19:F19"/>
    <mergeCell ref="D20:F20"/>
    <mergeCell ref="C5:E5"/>
    <mergeCell ref="C6:D6"/>
    <mergeCell ref="D7:D9"/>
    <mergeCell ref="E7:E9"/>
    <mergeCell ref="A5:A9"/>
    <mergeCell ref="B5:B9"/>
    <mergeCell ref="M5:M9"/>
    <mergeCell ref="L5:L9"/>
    <mergeCell ref="F5:H5"/>
    <mergeCell ref="I5:K5"/>
    <mergeCell ref="F6:G6"/>
    <mergeCell ref="G7:G9"/>
    <mergeCell ref="H7:H9"/>
    <mergeCell ref="J7:J9"/>
    <mergeCell ref="K7:K9"/>
  </mergeCells>
  <printOptions gridLines="1"/>
  <pageMargins left="0.25" right="0.25" top="0.75" bottom="0.75" header="0.3" footer="0.3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Kalinec</dc:creator>
  <cp:keywords/>
  <dc:description/>
  <cp:lastModifiedBy>Pavel Kašuba</cp:lastModifiedBy>
  <cp:lastPrinted>2022-09-16T09:44:21Z</cp:lastPrinted>
  <dcterms:created xsi:type="dcterms:W3CDTF">2020-05-19T09:31:53Z</dcterms:created>
  <dcterms:modified xsi:type="dcterms:W3CDTF">2022-09-20T10:27:47Z</dcterms:modified>
  <cp:category/>
  <cp:version/>
  <cp:contentType/>
  <cp:contentStatus/>
</cp:coreProperties>
</file>