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a.koricanska\Nextcloud\V Z M R\V Ý B Ě R O V Á  Ř Í Z E N Í  2 0 2 5\E-zak nad 6. mil\30809_2024_Rekonstrukce_školní_kuchyně_ZŠ Jubilejní 3\e-zak\"/>
    </mc:Choice>
  </mc:AlternateContent>
  <bookViews>
    <workbookView xWindow="0" yWindow="0" windowWidth="21570" windowHeight="8145"/>
  </bookViews>
  <sheets>
    <sheet name="Gastro" sheetId="1" r:id="rId1"/>
    <sheet name="VZT" sheetId="4" r:id="rId2"/>
    <sheet name="Výtah"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8" i="4" l="1"/>
  <c r="BC8" i="4"/>
  <c r="BB8" i="4"/>
  <c r="BA8" i="4"/>
  <c r="AZ8" i="4"/>
  <c r="N8" i="4"/>
  <c r="L8" i="4"/>
  <c r="J8" i="4"/>
  <c r="AY8" i="4"/>
  <c r="BE7" i="4"/>
  <c r="BC7" i="4"/>
  <c r="BB7" i="4"/>
  <c r="BA7" i="4"/>
  <c r="AZ7" i="4"/>
  <c r="N7" i="4"/>
  <c r="L7" i="4"/>
  <c r="J7" i="4"/>
  <c r="AY7" i="4"/>
  <c r="BE6" i="4"/>
  <c r="BC6" i="4"/>
  <c r="BB6" i="4"/>
  <c r="BA6" i="4"/>
  <c r="AZ6" i="4"/>
  <c r="N6" i="4"/>
  <c r="L6" i="4"/>
  <c r="J6" i="4"/>
  <c r="AY6" i="4"/>
  <c r="BF7" i="3" l="1"/>
  <c r="BD7" i="3"/>
  <c r="BC7" i="3"/>
  <c r="BB7" i="3"/>
  <c r="BA7" i="3"/>
  <c r="AZ7" i="3"/>
  <c r="O7" i="3"/>
  <c r="M7" i="3"/>
  <c r="K7" i="3"/>
  <c r="K6" i="3" s="1"/>
  <c r="BF6" i="3"/>
  <c r="O6" i="3"/>
  <c r="M6" i="3" l="1"/>
  <c r="BE21" i="1"/>
  <c r="BC21" i="1"/>
  <c r="BB21" i="1"/>
  <c r="BA21" i="1"/>
  <c r="AZ21" i="1"/>
  <c r="N21" i="1"/>
  <c r="L21" i="1"/>
  <c r="J21" i="1"/>
  <c r="AY21" i="1"/>
  <c r="BE19" i="1"/>
  <c r="BC19" i="1"/>
  <c r="BB19" i="1"/>
  <c r="BA19" i="1"/>
  <c r="AZ19" i="1"/>
  <c r="N19" i="1"/>
  <c r="L19" i="1"/>
  <c r="J19" i="1"/>
  <c r="AY19" i="1"/>
  <c r="BE17" i="1"/>
  <c r="BC17" i="1"/>
  <c r="BB17" i="1"/>
  <c r="BA17" i="1"/>
  <c r="AZ17" i="1"/>
  <c r="N17" i="1"/>
  <c r="L17" i="1"/>
  <c r="J17" i="1"/>
  <c r="AY17" i="1"/>
  <c r="BE15" i="1"/>
  <c r="BC15" i="1"/>
  <c r="BB15" i="1"/>
  <c r="BA15" i="1"/>
  <c r="AZ15" i="1"/>
  <c r="N15" i="1"/>
  <c r="L15" i="1"/>
  <c r="J15" i="1"/>
  <c r="AY15" i="1"/>
  <c r="BE13" i="1"/>
  <c r="BC13" i="1"/>
  <c r="BB13" i="1"/>
  <c r="BA13" i="1"/>
  <c r="AZ13" i="1"/>
  <c r="N13" i="1"/>
  <c r="L13" i="1"/>
  <c r="J13" i="1"/>
  <c r="AY13" i="1"/>
  <c r="BE11" i="1"/>
  <c r="BC11" i="1"/>
  <c r="BB11" i="1"/>
  <c r="BA11" i="1"/>
  <c r="AZ11" i="1"/>
  <c r="N11" i="1"/>
  <c r="L11" i="1"/>
  <c r="J11" i="1"/>
  <c r="AY11" i="1"/>
  <c r="BE9" i="1"/>
  <c r="BC9" i="1"/>
  <c r="BB9" i="1"/>
  <c r="BA9" i="1"/>
  <c r="AZ9" i="1"/>
  <c r="N9" i="1"/>
  <c r="L9" i="1"/>
  <c r="J9" i="1"/>
  <c r="AY9" i="1"/>
  <c r="BE7" i="1"/>
  <c r="BC7" i="1"/>
  <c r="BB7" i="1"/>
  <c r="BA7" i="1"/>
  <c r="AZ7" i="1"/>
  <c r="N7" i="1"/>
  <c r="L7" i="1"/>
  <c r="J7" i="1"/>
  <c r="AY7" i="1"/>
  <c r="N6" i="1" l="1"/>
  <c r="BE6" i="1"/>
  <c r="J6" i="1"/>
  <c r="L6" i="1"/>
</calcChain>
</file>

<file path=xl/sharedStrings.xml><?xml version="1.0" encoding="utf-8"?>
<sst xmlns="http://schemas.openxmlformats.org/spreadsheetml/2006/main" count="209" uniqueCount="85">
  <si>
    <t>{94105b74-2940-4dc8-a74c-bed622349c70}</t>
  </si>
  <si>
    <t>2</t>
  </si>
  <si>
    <t/>
  </si>
  <si>
    <t>D</t>
  </si>
  <si>
    <t>1</t>
  </si>
  <si>
    <t>0</t>
  </si>
  <si>
    <t>ROZPOCET</t>
  </si>
  <si>
    <t>K</t>
  </si>
  <si>
    <t>4</t>
  </si>
  <si>
    <t>P</t>
  </si>
  <si>
    <t>6</t>
  </si>
  <si>
    <t>20</t>
  </si>
  <si>
    <t>22</t>
  </si>
  <si>
    <t>34</t>
  </si>
  <si>
    <t>40</t>
  </si>
  <si>
    <t>42</t>
  </si>
  <si>
    <t>SOUPIS KLÍČOVÝCH KOMPONENTŮ</t>
  </si>
  <si>
    <t>TYP</t>
  </si>
  <si>
    <t>VÝROBCE</t>
  </si>
  <si>
    <t>104</t>
  </si>
  <si>
    <t>VÝTAH</t>
  </si>
  <si>
    <t>Výtah</t>
  </si>
  <si>
    <t xml:space="preserve">Plynový sporák </t>
  </si>
  <si>
    <t>Elektrický konvektomat 12x GN 2/1</t>
  </si>
  <si>
    <r>
      <t>Příkon</t>
    </r>
    <r>
      <rPr>
        <b/>
        <sz val="10"/>
        <rFont val="Arial"/>
        <family val="2"/>
        <charset val="238"/>
      </rPr>
      <t xml:space="preserve"> </t>
    </r>
    <r>
      <rPr>
        <sz val="10"/>
        <rFont val="Arial"/>
        <family val="2"/>
        <charset val="238"/>
      </rPr>
      <t xml:space="preserve">20,3kW 1x3,7 kW/2x4,8 kW/1x7 kW Celkem plynový příkon 20,3kW, kovové ergonomické ovladače pro nastavení výkonu s bezpečnostními prvky zajišťujicí IP65, 4 polohy nastavení
</t>
    </r>
  </si>
  <si>
    <t>Elektrický konvektomat 10x GN 1/1</t>
  </si>
  <si>
    <t>Gastrovybavení</t>
  </si>
  <si>
    <t>Vyvíjení páry -bojlerové včetně náhradního  nástřiku, rozsah teplot min./max. 30-300°C, rozměry zařízení dle umístění v PD (1100 x 1300 x 1000) s tolerancí 5%, celkový příkon min./max.36kW/38kW, hmotnost 220kg - 250kg , provedení  AIS I304 nerezová ocel , přípojka vody dle PD, kuchařské technologie s možností úprav a modifikace, ovládání pomocí dotykového displeje, automatické mytí na sypké detergenty , příčné zásuvy s roztečí min. 65 mm, min. 800 programů s 20 kroky z toho 200 programů přednahraných s upřednostněním pro českou kuchyni, komunikace v češtině, horký vzduch min./max.30/300 st. C, kombinovaný režim min./max.30/300 st. C, vaření v páře min./max. 30/130 st. C, min. 6.bodová teplotní sonda, Delta T pečení/vaření, nízkoteplotní pečení/vaření, pečení s odloženým startem, klapka pro odtah vlhkosti s možnosti vložení do programu, autoklima s kontrolou sytosti páry, automatický předehřev/chlazení, min. 7 rychlostí ventilátoru, automatické řízení kapacity, servisní a diagnostický systém pro automatické vyhodnocení chyb, HACCP výpis a výpis spotřeby energie,vyvíjení páry v bojleru s možností přepnutí do nástřikového systému, trojité sklo dveří, USB rozhraní pro stahování dat a možnost nahrávání programů, možnost pracovat s displejem i v průběhu vaření</t>
  </si>
  <si>
    <t>Robot univerzální se 3 rychlostmi</t>
  </si>
  <si>
    <t>Planetové uložení nástavců, promísení nádoby bez rotace, odnímatelná nerezová nádoba, total stop, vyměnitelné nástavce, bezpečnostní mikrospínač, objem nádoby 8l, metla, hák, míchač, kryt pracovního prostoru s násypným otvorem pro přilévání nebo přisypávání ingrediencí za chodu, časovač pro nastavení pracovní doby</t>
  </si>
  <si>
    <t xml:space="preserve">Dělička těsta </t>
  </si>
  <si>
    <t xml:space="preserve">Universální robot </t>
  </si>
  <si>
    <t>Chladicí skříň - profi</t>
  </si>
  <si>
    <r>
      <t xml:space="preserve">chladící skříň pro GN 2/1 s objemem min. 655l, LED stropní osvětlení, ventilační chladicí systém, uzamykatelné dveře SwingLine plné, </t>
    </r>
    <r>
      <rPr>
        <b/>
        <sz val="9"/>
        <rFont val="Arial"/>
        <family val="2"/>
        <charset val="238"/>
      </rPr>
      <t>en.tř. C</t>
    </r>
    <r>
      <rPr>
        <sz val="9"/>
        <rFont val="Arial"/>
        <family val="2"/>
        <charset val="238"/>
      </rPr>
      <t>; rozsah chlazení  -2 / + 15 °C, trojúrovňové nastavení vnitřní vlhkosti, funkce Super Cool, elektronické ovládání LC-displej monochrom, digitální zobrazení teplot, funkce optického a akustického alarmu (vysoká vnitřní teplota, dveře otevřené), přetlakový ventil,  vnější nerezový plášť, jednodílný tepelně tvarovaný polystyren (ekologický) vnitřní plášť, čisticí otvor, min. 5x zesílené rošty GN 2/1 s povlakem, podlahové rošty, výška policnastavitelná po 100 m, nosnost na polici max. 60 kg, dveře s automatickým zavíráním, směr otevírání lze obrátit, hygienická a vyměnitelná izolace dveří, automatické odmrazování, nerezové nohy stavitelné min./max.150/180 mm, chladivo bez FCKW-FKW (R 600a), izolace stěn (50 mm), venkovní teplota + 10 / + 40 ° C - klimatická třída 5, roční spotřeba energie max. 635 kWh, podlahová výpust pro snadné čištění</t>
    </r>
  </si>
  <si>
    <t>Stolní kuchyňská váha</t>
  </si>
  <si>
    <t>cejchovaná, voděodolná, váživost 4kg nebo 8kg, napájení akumulátor nebo adaptér do sítě, nerezová miska, podsvícený LCD displej, tárování-nulování-limitní navažování</t>
  </si>
  <si>
    <t>Mlýnek na maso</t>
  </si>
  <si>
    <t>tělo z leštěného hliníkového odlitku, pracovní část a násypka z nerezu, odnímatelná hlava, tlačný plastový kolík, miska na mleté maso, matrice průměr 80mm 8 + 4,5 + 6mm, 3x otvor v matrici</t>
  </si>
  <si>
    <t>manipulace čtyřmi kolečky o Ø min.100mm spryžovou obručís aretacční brzdou dvou z nich, možnost seřízení  vodící lišty podle průměru talíře a misky, automatické nastavení výška výdeje talířů v závislosti na váze talířů zapojováním a vyřazováním sekcí  tažných pružin, vnitřní prostor zásobníku je vyhříván topným tělesem</t>
  </si>
  <si>
    <t>svařované podnoží z uzavřených profilů min. (30x30), 4 kolečkách o Ø min. 125mm, dvě kolečka opatřena aretační brzdou, vyhřívané vany jsou opatřeny výtokovým ventilem a topným tělesem, kapilární termostat je kombinován s vypínačem, cejchováno, nastavení až na 90 st. C,kontrolka zapnutí v čelním panelu</t>
  </si>
  <si>
    <t>obsah 10l s připojením na vodu ve spojení se servírovacím vozíkem, výkon 60h / 24h, 10min. / 10 litrů, nápoj překapáván do odnímatelných nádob, bez kohoutu na horkou vodu, košové filtry, nástavec pro čajový filtr včetně filtru dle velikosti nádoby, indikátor zavápnění, počítadlocelkového a denního množství, digitální ovládání, akustický signále  dokončení překapávání. Sestava se skládá z průtokové jednotky, 1 zásobníku typu VHG filtrační jednotky, základny, odkapávací desky</t>
  </si>
  <si>
    <t>Mycí stroj na kuchyňské nádobí s čelním zakládáním</t>
  </si>
  <si>
    <t>zásuvná výška min. 800 mm, vnitřní rozměry koše min. 1300 x 670 mm, kapacita v rozmezí 12–40 košů/hod (dle zvoleného programu), třída krytí IPX5, dvouplášťové provedení, odpadní čerpadlo pro automatické vypuštění nádrže, integrovaný hygienický záznamník s pamětí dat a chyb, chybová hlášení se zobrazením piktogramů případně chybových kódů, beztlaký bojler s oplachovým čerpadlem a zaručeným konstantním tlakem oplachu, dávkovač mycího a oplachového prostředku, dávkovač enzymatického prostředku na narušení krusty, definování dávkování jednotlivých kapalin pro každý program zvlášť, sklopné čelní dveře do svislé polohy, sklopný koš, frekvenční měnič pro plynulé nastavení mycího tlaku podle druhu nádobí, možnost volby z min. 3 programů, další speciální mycí programy – zkrácený, intenzivní, základní mycí, odvápňovací, spotřeba vody na cyklus nastavitelná od 3–10 litrů na každý program zvlášť, dotykový displej s jednotlačítkovým ovládáním a signalizací aktuálního stavu stroje, data pro HACCP v českém jazyce s možností zobrazení na displeji pro každý den od uvedení do provozu, automatické spouštění stroje nastavitelné na jednotlivé dny v týdnu nebo na určitý den, možnost nastavení každého programu individuálně dle druhu mytého nádobí včetně možnosti nastavení intenzity tlaku – tlak mytí jednotlivých programů lze regulovat plynule díky frekvenčnímu měniči před čerpadly, možnost nastavení max. odběru z elektrické sítě pro různé úrovně jištění 25, 32, 40 Amp a jeho možná změna při změně místních podmínek, napojení na externí systém řízení spotřeby energie, topné těleso nádrže ve tvaru válce nebo plošné těleso na straně nádrže s vratnou tepelnou pojistkou – bez topných spirál, samočistící program s návodem postupu přímo na displeji, možnost výměny vody v nádrži – částečně 30 %, 50 % nebo kompletně bez aktivace samočistícího programu, systém filtrace roztoku, hydrocyklón pro čištění plovoucích nečistot, 2× sítová kazeta na hrubé nečistoty o objemu min. 6 litrů (každá), hladký vnitřní prostor</t>
  </si>
  <si>
    <t>Průchozí mycí stroj</t>
  </si>
  <si>
    <t xml:space="preserve">Rozměr dle PD max. 650x750x2200 mm při otevřeném víku, světlá vstupní výška min. 440 mm, pracovní výška 850 mm , mycí výkon -  podle druhů mytého nádobí v rozmezí 22  až 77 košů/ hod, rozměry košů  500 x 500mm, zařízení na zvýšení tlaku k zajištění konstantního oplachování, frekvenční měnič k plynulému přizpůsobení tlaku při mytí dle druhu nádobí, zabudovaný dávkovač mycího a oplachového prostředku se sacími trubicemi pro dávkování přímo z kanystrů s automatickým sledováním hladiny, jemný rozběh pro šetrné zacházení s nádobím, možnost individuálního nastavení standardních programů (doba mytí, teplota, tlak, dávkování mycího a oplachového prostředku), čtyřnásobná filtrace (ploché síto, válcové síto, spodní síto, filtr plovoucích nečistot na bázi odstředivých sil pro kontinuální čištění mycí lázně), hlubokotažená hygienická nádrž, hladký vnitřní prostor, hygienické topné těleso ve tvaru válce nebo plošné na boku nádrže (z důvodu hygieny není povolena topná spirála), odnímatelné vedení koše, software se záznamníkem hygieny k dokumentaci provozních a hygienických údajů, samočistící program s návodem na displeji, integrovaný aktivní managment energie (rychlé plnění nádrže a zkrácení času při nepřetržitém provozu) ,pohotovostní režim ke snížení spotřeby energie v případě, že se stroj nepoužívá, dvouplášťový kryt s těsněním po celém obvodu pro tepelnou a hlukovou izolaci , tepelný výměník využívající energii odpadní vody k předehřátí studené přívodní vody, odpadní čerpadlo k automatickému vypuštění stroje na konci pracovního dne, optická a akustické signalizace chybových hlášení, dotykový displej z bezpečnostního skla s ochranou proti rozbití minimálně IK6, zabudované USB rozhraní pro aktualizaci softwaru, integrovaný záznamník chyb, zobrazení průběhu mycích programů, automatický start zavřením krytu, automatické otevírání krytu, zavření krytu stisknutím tlačítka, ovládání pomocí piktogramů a symbolů, časovač pro automatické zapnutí a vypnutí stroje , možnost připojení přes WLAN, možnost připojení pomocí webové aplikace k automatickému přenosu provozních dat na server přes internet, napojení na externí systém řízení spotřeby energie, materiál-nerezová ocel 1.4301, objem nádrže min. 35l, napětí  380-415 V / 50-60 Hz / 3N~, třída krytí min. IPX5 , multifázování – stroj je připraven jak na jednofázové, tak i na třífázové připojení. </t>
  </si>
  <si>
    <t>Kompaktní tunelový mycí stroj s automatickým posunem košů</t>
  </si>
  <si>
    <t xml:space="preserve">směr posuvu zleva-doprava, minimálně tři nádrže, celková délka stroje v rozmezí 2300-2500mm, průjezdná šířka minimálně pro koše 500x500mm , průjezdná výška – min. 440mm, min. tři rychlosti, výkon košů nastavitelný v rozmezí 60–195 košů/hod, dávkovače mycího a oplachového prostředku, odpadní čerpadlo pro automatické vypuštění vody u nádrže a udržení optimální hladiny vody v nádržích, čerpadlo na zvýšení tlaku pro zajištění konstantního tlaku při oplachu čerstvou vodou, možnost dodatečného vybavení sušící zónou, konfigurace speciálního programu na sklenice, možnost aktivace programu na přepravky, zóna předmytí- min. dvojnásobná filtrace včetně celoplošného síta, požadovaná nastavitelná teplota v rozmezí 40-50°C, délka minimálně 800mm, zóna mytí-požadovaná nastavitelná teplota v rozmezí 55-65°C, min. čtyřnásobná filtrace včetně filtru pracujícího na bázi odstředivé síly a plošného síta, pro neustálé čištění mycí lázně, zóna předoplachu z nádrže a oplachu čerstvou vodou, zóna předoplachu vybavena plošným sítem s max. průměrem děrování 1,5mm pro zamezení pronikání nečistot do předoplachové nádrže, předoplachové rameno spodní i horní , oplachové rameno spodní i horní, požadovaná nastavitelná teplota oplachu čerstvou vodou v rozmezí 80-85°C, ovládací displej se skleněnou dotykovou plochou s mechanickou odolností se stupněm, ochrany proti rozbití min. IK6, v ergonomické ovládací výšce minimálně 115 cm, vládání pomocí piktogramů, teplota vody, množství oplachové vody nastavitelné na ovládacím displeji, spotřeba vody nastavitelná pro jednotlivé programy konstantně na jeden koš, tři úrovně přístupu- obsluha, vedoucí, servis, komunikace na dotykovém displeji v češtině – možnost vyvolání dat pro HACCP na displeji, diagnostický systém (automatická kontrola provozních funkcí), možnost propojení přes WLAN a sledování provozních funkcí stroje, možnost přenosu provozních dat přes internet a jejich sledování pomocí webové aplikace s doporučeními na optimalizaci mycího procesu, management chyb – signalizace na displeji, optická a akustická hlášení chyb s vysvětlujícím textem , napojení na externí systém řízení spotřeby energie, integrovaná úspora mycích prostředků díky systému aktivace zón při průchodu nádobí, provoz řízený průchodem nádobí, kompletně uzavřená spodní deska stroje k zamezení tepelného vyzařování, snížení, hlučnosti a zvýšení hygieny, hygienicky provedené otočné dveře o 180° v mycí sekci – pro jejich údržbu z vnitřní strany, stand-by modus pro snížení spotřeby energie v případě nepoužívání stroje, hlubokotažená mycí nádrž bez rohů a hran, hygienická topná tělesa ve tvaru válce nebo na straně nádrže bez topných spirál, s pojistkou proti přehřátí, hygienický režim : automatické snížení rychlosti při snížení teploty pod nastavenou hodnotu pro zajištění hygienického provozu, indikace dostatku mycího a oplachového prostředku, rekuperace – zpětné získávání tepla z odpadních par, možnost připojení stroje 80/63 A, přípoj elektro 400V/3/N/PE, připojení SV, minimálně 8 l/minutu průtočné množství, odpad DN 40/50
</t>
  </si>
  <si>
    <t>celonerezové porvedení s možností regulace výkonu - času - teploty, světelný indikátor chodu, průměr pánve 140 - 280mm, nastavené výkonu 1 až 17 stupňů, nastavení času 0 - 180min, nastavení teploty 350°C - 240C, příkon 3500W</t>
  </si>
  <si>
    <t>Inteligentní systém řízení energie</t>
  </si>
  <si>
    <t xml:space="preserve"> centrální jednotka, BUS modul pro dva elektrotermické obvody (sleduje stav spotřebiče + spínání pomocí kontaktu relé) 230V, Napájecí zdroj sběrnice, LON modul pro omezení výkonu, alarm/chyba, větrání, Rozvaděč cca 600x600x210 mm plně osazen moduly, proudový transformátor IPA40, aktivní měřicí převodník výkonu pro třífázové napájení, Software pro dálkové ovládání</t>
  </si>
  <si>
    <r>
      <t>Vzduchotechnická rekuperační jednotka v parapetním vnitřním provedení, Vp/o=8400/8400 m</t>
    </r>
    <r>
      <rPr>
        <vertAlign val="superscript"/>
        <sz val="10"/>
        <rFont val="Arial Narrow"/>
        <family val="2"/>
        <charset val="238"/>
      </rPr>
      <t>3</t>
    </r>
    <r>
      <rPr>
        <sz val="10"/>
        <rFont val="Arial Narrow"/>
        <family val="2"/>
        <charset val="238"/>
      </rPr>
      <t xml:space="preserve">/h,  s protiproudým deskovým rekuperátorem, vodním ohřívačem a chladičem-přímým výparníkem, Qt=6 kW (70/50 </t>
    </r>
    <r>
      <rPr>
        <vertAlign val="superscript"/>
        <sz val="10"/>
        <rFont val="Arial Narrow"/>
        <family val="2"/>
        <charset val="238"/>
      </rPr>
      <t>o</t>
    </r>
    <r>
      <rPr>
        <sz val="10"/>
        <rFont val="Arial Narrow"/>
        <family val="2"/>
        <charset val="238"/>
      </rPr>
      <t xml:space="preserve">C), Qch=40 kW (R32A), včetně uzavíracích klapek, pružných manžet, filtrů F7, M5, 2500x1260x1770mm, 712 kg, vč. komponentů MaR, ovládacího panelu, regulačního uzlu, Pi=8.4kW, 16.8A, 3x400V, </t>
    </r>
  </si>
  <si>
    <r>
      <t>Vzduchotechnická rekuperační jednotka ve vnitřním podstropním provedení, Vp/o=430/430 m</t>
    </r>
    <r>
      <rPr>
        <vertAlign val="superscript"/>
        <sz val="10"/>
        <rFont val="Arial Narrow"/>
        <family val="2"/>
        <charset val="238"/>
      </rPr>
      <t>3</t>
    </r>
    <r>
      <rPr>
        <sz val="10"/>
        <rFont val="Arial Narrow"/>
        <family val="2"/>
        <charset val="238"/>
      </rPr>
      <t>/h,  s protiproudým deskovým rekuperátorem a elektrickým ohřívačem, Qt=1.8 kW (400V), včetně uzavíracích klapek, filtrů F7, M5, pružných manžet, 1600x735x354 mm, 103 kg, vč. komponentů MaR a ovládacího panelu, Pi=230 W, 2.8A, 230V</t>
    </r>
  </si>
  <si>
    <r>
      <t xml:space="preserve">Venkovní kondenzační jednotka typu split, Qch=20 kW(R32), Pi=6.1 kW, 22.5 A, 3x400V, 1050x330x1338mm, 129 kg, chlazení do -15 </t>
    </r>
    <r>
      <rPr>
        <vertAlign val="superscript"/>
        <sz val="10"/>
        <rFont val="Arial Narrow"/>
        <family val="2"/>
        <charset val="238"/>
      </rPr>
      <t>o</t>
    </r>
    <r>
      <rPr>
        <sz val="10"/>
        <rFont val="Arial Narrow"/>
        <family val="2"/>
        <charset val="238"/>
      </rPr>
      <t>C</t>
    </r>
  </si>
  <si>
    <t>dle specifikace v PD</t>
  </si>
  <si>
    <t>chladící skříň 400 l, ventilační chladicí systém, uzamykatelné dveře z izolačního skla (bezpečnostní sklo ESG), hliníkový profil, horní LED osvětlení s vypínáním, en.tř. C, rozsah chlazení + 2 / + 9 °C, mechanické ovládání, analogové zobrazení teploty, vnější ocelový plášť s bílým práškovým nástřikem, jednodílný tepelně tvarovaný polystyren (ekologický) vnitřní plášť, 5 vyztužených ocelových roštů s funkcí STOP a aretací pádu,nastavitelná výška polic na 35 mm, nosnost na polici max. 45 kg, automatické zavírání dveří,směr otevírání lze obrátit, hygienická, vyměnitelná izolace dveří, zapuštěné madlo do hrany dveří, automatické odmrazování, přední vyrovnávací nožičky, chladivo bez FCKW-FKW (R 600a), izolace stěn (50 mm); venkovní teplota, mezi + 10 / + 40 ° C - klimatická třída CC2</t>
  </si>
  <si>
    <t xml:space="preserve">Max.hmotnost 460kg, příkon 3.750kW, napájení 400 V / 3N - 50 Hz, počet rychlostí 4, typ ovládání mechanické, ochranný kryt nerezový s násypným otvorem, total stop úplné zastavení zařízení v případě otevření nádoby uchycení nástavců planetové, bezpečnostní mikrospínač, časovač, výbava - kotlík, metla, hák, míchač, manipulační vozík kotlíku včetně kotlíku 40 l s redukcí a motorickým zdvihem a manipulačního vozíku, funkce míchání, šlehání a hnětení, hmotnostní kapacita nádoby zařízení min.60kg
</t>
  </si>
  <si>
    <t>Robustní provedení pro trvalý provoz, rovnoměrné rozdělování těsta na 36 dílků, s velikostí jednotlivých dílů min./max. 35gr/100gr, pojídzné provedení (snadná manipulace a transport), pevná hlava (směr pracovního pohybu dělící hlavy z hora dolů do vložené mísy), bezpečnostní spínač (dělení se spustí pouze s vloženou mísou), napájení 230 V, příkon 0,18 kW, rozměr dle PD (410x510x1310mm) hmotnost max. 120 kg, kapacita do 7000 ks/h, maximální vsádka těsta 3 600 g, stupeň ochran: IP 54</t>
  </si>
  <si>
    <t xml:space="preserve"> Vyvíjení páry - bojlerové včetně náhradního nástřiku, rozsah teplot min./max. 30-300°C, rozměry zařízení dle umístění v PD (950x1090x850) s tolerancí 5%, celkový příkon min./max.18kW/19kW, hmotnost 140kg-145 kg , provedení  AISI304 nerezová ocel , přípojka vodydle PD, kuchařské technologie s možností úprav a modifikace, ovládání pomocí dotykového displeje, automatické mytí na sypké detergenty , příčné zásuvy s roztečí min. 65 mm, min. 800 programů s 20 kroky z toho 200 programů přednahraných s upřednostněním pro českou kuchyni, komunikace v češtině, horký vzduch min./max.30/300 st. C, kombinovaný režim min./max.30/300 st. C, vaření v páře min./max. 30/130 st. C, min. 6.bodová teplotní sonda, Delta T pečení/vaření, nízkoteplotní pečení/vaření, pečení s odloženým startem, klapka pro odtah vlhkosti s možnosti vložení do programu, autoklima s kontrolou sytosti páry, automatický předehřev/chlazení, min. 7 rychlostí ventilátoru, automatické řízení kapacity, servisní a diagnostický systém pro automatické vyhodnocení chyb, HACCP výpis a výpis spotřeby energie,vyvíjení páry v bojleru s možností přepnutí do nástřikového systému, trojité sklo dveří, USB rozhraní pro stahování dat a možnost nahrávání programů, možnost pracovat s displejem i v průběhu vaření</t>
  </si>
  <si>
    <r>
      <rPr>
        <u/>
        <sz val="9"/>
        <rFont val="Arial"/>
        <family val="2"/>
        <charset val="238"/>
      </rPr>
      <t>Specifikace</t>
    </r>
    <r>
      <rPr>
        <sz val="9"/>
        <rFont val="Arial"/>
        <family val="2"/>
        <charset val="238"/>
      </rPr>
      <t xml:space="preserve">: minimální užitný objem 150 litrů dle din 18857, kapacita gn: gn 3/1, rozměr dna max.: 1070 x 580 mm hloubka vany max.: 280 mm užitná plocha min.: 63 dm2, pracovní přetlak: minimálně 0,48 bar, teplota při vaření v tlaku 110 °c,  zástavbový prostor zařízení max. 1651 x 850 x 1030 mm (rozměr zařízení včetně prostoru nutného pro instalaci) celkový instalovaný příkon max.: 36.9 kw napětí: 3 n ac 400 v jištění: 3 x 50 a váha: 417 kg přívod studené vody r3/4 odpad vody dn – 50                                                                                                                                                                  </t>
    </r>
    <r>
      <rPr>
        <u/>
        <sz val="9"/>
        <rFont val="Arial"/>
        <family val="2"/>
        <charset val="238"/>
      </rPr>
      <t>Varné režimy:</t>
    </r>
    <r>
      <rPr>
        <sz val="9"/>
        <rFont val="Arial"/>
        <family val="2"/>
        <charset val="238"/>
      </rPr>
      <t xml:space="preserve"> vaření, intenzívní a šetrné, smažení, fritování, dušení, nízkoteplotní úpravy, grilování, restování, opékání, konfitování, úprava sous – vide (vaření ve vakuu při konstantní nízké teplotě), rozsah teplot: 30 °c až 250 °c                                                                                                                      </t>
    </r>
    <r>
      <rPr>
        <u/>
        <sz val="9"/>
        <rFont val="Arial"/>
        <family val="2"/>
        <charset val="238"/>
      </rPr>
      <t>Ovládací panel:</t>
    </r>
    <r>
      <rPr>
        <sz val="9"/>
        <rFont val="Arial"/>
        <family val="2"/>
        <charset val="238"/>
      </rPr>
      <t xml:space="preserve"> automatický a manuální režim úpravy pokrmů, dotyková barevná obrazovka s vysokým rozlišením a intuitivním ovládáním, kompletní ovládání v českém jazyce, možnost nastavení jazyka ovládání, možnost uložení vlastních programů, paměť pro cca 350 programů o cca 20 krocích, zobrazování průběhu úprav na displeji, přesné senzorické měření teplot, indikace nastavených a skutečných hodnot, zobrazení poruchových hlášení na displeji, technické a servisní informace, tlačítko zapnutí / vypnutí, krytí displeje ipx5                                                                                                                                                                               </t>
    </r>
    <r>
      <rPr>
        <u/>
        <sz val="9"/>
        <rFont val="Arial"/>
        <family val="2"/>
        <charset val="238"/>
      </rPr>
      <t>Konstrukce</t>
    </r>
    <r>
      <rPr>
        <sz val="9"/>
        <rFont val="Arial"/>
        <family val="2"/>
        <charset val="238"/>
      </rPr>
      <t xml:space="preserve">: konstrukce stroje kompletně v provedení aisi 304, minimální síla materiálu 3 mm, materiál vany aisi 316, dno s oboustranným svárem, dvojité izolované víko s motorickým zdvihem, bezpečnostní proces spouštění zabraňující úrazu, odvod nadbytečné páry otvorem ve středu víka, systém vytápění pomocí celoplošných nerezových topných těles                                                                                                                                </t>
    </r>
    <r>
      <rPr>
        <u/>
        <sz val="9"/>
        <rFont val="Arial"/>
        <family val="2"/>
        <charset val="238"/>
      </rPr>
      <t>Základní vybavení:</t>
    </r>
    <r>
      <rPr>
        <sz val="9"/>
        <rFont val="Arial"/>
        <family val="2"/>
        <charset val="238"/>
      </rPr>
      <t xml:space="preserve"> automatický systém napouštění vany - dávkování vody s přesností na max. 1dcl, elektrické vyklápění pánve se 2 rychlosmi (rychlost na vyprázdnění pokrmů, rychlost na čistění a údržbu), bez trhavých pohybů i při maximálním naplnění, osa sklápění umožňuje vyklopení vany pro kompletní vyprázdnění pánve, mechanismus vyklápění kompletně z nerezové oceli, vícebodová sonda pro měření teploty jádra suroviny, odložený start, integrovaný odpad ve dně vany pánve s elektrickým uzávěrem, automatický zdvih košů – včetně možnosti vaření v koších i se zavřeným víkem, samostatný motor pro zdvih košů, automatická senzorová signalizace zavěšení ramene pro automatický zdvih košů, samostatný motor pro zdvih košů, dosažení teploty 180 °c z pokojové teploty za max. 4 minuty, integrovaná zásuvka 230 v /16 a, usb konektor, integrovaná sprcha s automatickým navíjením. haccp (systém analýzy rizika a stanovení kritických kontrolních bodů), paměť pro 300 posledních procesů. možnost vaření bez dozoru. technická nadstavba: servisní přístup z přední části stroje, jednoduše výsuvný panel elektrické výzbroje v pravé noze, umožňující sestavení více pánví do bloku bez mezer, centrální připojení vody, odpadu a elektřiny na stěnu i do podlahy, provedení pro umístění na soklu, možno i cns, stavitelné nohy s rektifikací, certifikační značka ce, tuv-sud</t>
    </r>
  </si>
  <si>
    <t>Elektrická multifunkční tlaková pánev 150l</t>
  </si>
  <si>
    <t>Pojízdný výdejní vozík na talíře jednotubusový s ohřevem</t>
  </si>
  <si>
    <t>Pojízdný teplý výdejní vozík pro 4GN 1/1</t>
  </si>
  <si>
    <t>Překapávač kávy a čaje nástěnný</t>
  </si>
  <si>
    <t>Pojízdný teplý výdejní vozík pro 3GN 1/1,</t>
  </si>
  <si>
    <t>Profi indukční vařič</t>
  </si>
  <si>
    <t>Chladící box ovoce/zelenina</t>
  </si>
  <si>
    <t>chladící box z polyuretanových panelů ISO60, lakovaný povrch, chladírenské dveře 800x1900, hygienické a montážní lišty, podlaha s protiskluzovou úpravou - hliníkový plech se slzičkami, nerezový práh vstupu do boxů, osvětlení, box je rozdělen na dvě části lamelovou clonou na ovoce a zeleninu, chlazení ve venkovním provedení - agregát, rozvodná skříň, filtr, solenoid, průhledítko</t>
  </si>
  <si>
    <t>chladící box z polyuretanových panelů ISO60,chladírenské dveře 800x1900, povrch lakovaný, hygienické a montážní lišty, podlaha s protiskluzovou úpravou, nerezový práh vstupu do boxů, osvětlení, rozdělení boxu na dvě části lamelovou clonou na (ovoce a zelenina), chlazení ve venkovním provedení - agregát, rozvodná skříň, filtr, solenoid, průhledítko, rozměr dle PD</t>
  </si>
  <si>
    <t>Celonerezová škrabka na brambory a kořenovou zeleninu</t>
  </si>
  <si>
    <t>hmotnost škrábaného materiálu v rozmezí 20-30kg, mytí 400-600 kg/hod, celonerezové provedení, čisticí kotouč a stěny - karborundum, oplachování pod čisticím kotoučem, hmotnost max. 95 kg, lapač odpadu</t>
  </si>
  <si>
    <t>Profi mrazící skříň ventilátorem</t>
  </si>
  <si>
    <t>Profi chladící skříň pro GN 2/1</t>
  </si>
  <si>
    <t>objem cca 655 litrů, LED stropní osvětlení, ventilační chladicí systém, uzamykatelné dveře plné; en.tř. C; rozsah chlazení: -2 / +15 °C; 3-úrovňové nastavení vnitřní vlhkosti, funkce Super Cool, elektronické ovládání LC-displej monochrom, digitální zobrazení teplot,; funkce optického a akustického alarmu- vnitřní teplota je vysoká, otevřené dveře, funkce zámku displeje, přetlakový ventil, vnější plášť nerez,vnitřní plášť jednodílný tepelně tvarovaný polystyren (ekologický), čisticí otvor, 5x zesílené rošty GN 2/1 s povlakem, podlahové rošty, výška polic nastavitelná na 100 mm, nosnost na polici max. 60 kg, dveře automatickyuzavíratelné,  směr otevírání lze obrátit, hygienická, vyměnitelná izolace dveří, automatické odmrazování, nerezové nohy nastavitelné , chladivo bez FCKW-FKW (R 600a), izolace stěn (50 mm); venkovní teplota mezi + 10 / + 40 ° C - klimatická třída 5, roční spotřeba energie max. 635 kWh,podlahová výpust pro snadné čištění, rozměr dle PD</t>
  </si>
  <si>
    <t xml:space="preserve">objem cca 545 litrů s možností vložení přepravky,technologie NoFrost s funkcí Super Frost, uzamykatelné dveře plné, en.tř. B, vnitřní LED osvětlení, rozsah chlazení: -9 / -26 °C, elektronické ovládání LC-displej monochrom, digitální zobrazení teploty, funkce optického a akustického alarmu: příliš vysoká vnitřní teplota, otevřená dvířka, výpadek proudu, funkce obnoveného napájení, napájení, funkce zámku kláves, přetlakový ventil, vnější plášť z nerez oceli;vnitřní plášť jednodílný tepelně tvarovaný polystyren (ekologický),čisticí otvor, 4x zesílené ocelové rošty 600x400 mm šedé s ochranným povrchem, podlahové rošty, nastavitelná výška polic na 85 mm, nosnost na polici-max. 60 kg, automatické zavírání dveří, směr otevíránídveří lze obrátit; hygienická, vyměnitelná izolace dveří, automatický - nouzový a ruční start - odmrazování horkým plynem, nerezové nohy nastavitelné, chladivo bez freonů (R 290), izolace stěn (70 mm), venkovní teplota: mezi + 10 / + 40 ° C, roční spotřeba energie max.1116 kWh; rozměr dle PD </t>
  </si>
  <si>
    <t>Chladící box na maso</t>
  </si>
  <si>
    <t>Krouhač zeleniny</t>
  </si>
  <si>
    <t>proměnná rychlost 100 až 1 000 ot/min,magnetický bezpečnostní systém spojistkou a motorovou brzdou, celokovový,boční vysunovací zařízení,2 plnicí hlavyz toho 1 automatická plnicí hlava s podavačem a 1 posunovací plnicí hlava s kruhovým násypníkem o velikosti XL, průměr cca 235 cm2, objem vložené zeleniny min. 4 litry, integrovaný trubicový otvor o průměrucca Ø 58 mm, nastavitelná patka, 2 kolečka a rukojeť,asynchronní průmyslový motor pro intenzivní použití,nerezový motorový blok,nerezová hřídel motoru, včetně vozíku (2 nádoby, rotační systém výměny nádob, kolečka s rotací a aretací),sada disků (plátkovač 1mm, plátkovač 2mm, plátkovač 4mm, strouhač 1,5mm, strouhač 5mm, nudličkovač 4x4mm, nudličkovač 6x6mm, kostičkovač 10x10x10mm,čistič kostiček</t>
  </si>
  <si>
    <t>chladicí komora na odpad</t>
  </si>
  <si>
    <t>nerezové provedení, ventilované chlazení, vestavěný agregát, automatické odtávání, automatické odpařování kondenzátu, digitální termostat,  rozsah teplot +4°C až +8°C, horní víko pro  vhazování odpadu, antibakteriální nerezová úprava vnitřního prostoru</t>
  </si>
  <si>
    <t>Elektrická multifunkční pánev s míchadlem 130L</t>
  </si>
  <si>
    <t>min. celkový objem 150 litrů, min. využitelný objem 130 litrů, dvě teplotní sondy (jedna pod dnem, druhá na boku v pánvi pro přímý kontakt s produktem), možnost použít jako varný kotel nebo smažící páne,využití integrovaného míchadla v obou režimech,materiál pánve nerezová ocel AISI304 se dnem o tl. min. 12 mm, vnější plášť z nerezové oceli AISI301 o tl. 1,5–2 mm,nosné konstrukce z nerezové oceli tl. min. 3mm, vybavení plynulým elektricky ovládaným sklápěním s blokací při zavřeném víku, víko vyvážené dvojité tlakové s plynovými tlumiči, integrované ramínko pro plnění vodou s kontrolou polohy (plněníautomatické s nastavením požadovaného množství v litrech výhodou), tříramenné  vestavěné a vyjímatelné míchadlo s teflonovými stěrkami, včetně boční stěrky,s možností pracovat nezávisle na ohřevu pánve včetně regulace otáček i směru otáčení,zvuková signalizace při špatně zvoleném postupu obsluhy, funkce auto-diagnostiky závad,výstup pro snímání hodnot HACCP a USB konektore pro stažení provozních dat,příprava na připojení externího zařízení pro snížení odběru elektrické energie, intuitivní dotykový ovládací panel s možností nastavení a kontrolou provozních funkcí, výběr z osmi varných módů s nastavením teploty, času a způsobu míchání, možnost regulace teploty od 20 do 220 °C, podpora manuálního varného režimu, vytváření a ukládání programů, individuální nastavení parametrů pro každý krok varného cyklu, odložený start, možnost vaření a míchání s pánví vyklopenou do 15°. Elektronické plnění vodou umožňuje přesné nastavení požadovaného množství v litrech a nastavení rychlosti i směru míchání. Max rozměrydle PD a max. příkon činí 14 kW.</t>
  </si>
  <si>
    <t>elektrická 180l smažící pánev s míchadlem</t>
  </si>
  <si>
    <t>celkový objem 220 litrů, min. využitelný objem 180 litrů, dvě teplotní sondy (jednapod dnem, druhá na boku v pánvi pro přímý kontakt s produktem), možnost použítí jako varný kotel nebo smažící pánev, možnost využití integrovaného míchadla pro rovnoměrné promíchání obsahu v obou režimech, materiál pánvenerezová ocel AISI304 se dnem o tl. mon. 12 mm,vnější plášť z nerezové oceli AISI301 o tl. 1,5–2 mm, nosné konstrukce nerezová ocel min. tl. 3mm,plynulé elektricky ovládané sklápění s blokací při zavřeném víku, vyvážené dvojité víko s plynovými tlumiči, integrované ramínko s možností plnění pánve vodou s kontrolou polohy (plnění manuální nebo automatické s nastavením požadovaného množství v litrech), tříramenné míchadlo s teflonovými stěrkami vestavěné a vyjímatelné, systém ohřevu bočních stěn s provaření pokrmu v celém objemu, míchadlos možností práce nezávisle na ohřevu, umožňuje regulaci otáček i směru otáčení, zvuková signalizace při špatně zvoleném postupu obsluhy,funkce auto-diagnostiky závad, výstup pro snímání hodnot HACCP a USB konektor pro stažení provozních dat, připrava na připojení externího zařízení pro snížení odběru elektrické energie, intuitivní dotykový ovládací panel -nastavení a kontrola provozních funkcí, výběr ze tří varných módů, nastavení teploty, času a způsobu míchání, možnost regulace teploty  v rozsahu od 20 do 220 °C,podpora manuálního varného režimu, vytváření a ukládání varných programů, individuální nastavení parametrů pro každý krok varného cyklu,odložený start, elektronické plnění vodou umožňující přesné nastavení požadovaného množství v litrech, nastavení rychlosti a směru míchání, max. rozměrydle PD, max. příkon 27 kW.</t>
  </si>
  <si>
    <t>Elektrický rychlovarný výklopný kotel 250l</t>
  </si>
  <si>
    <t>nepřímý ohřev, míchadlo, min. celkový objem 260 litrů, min. využitelný objem 240 litrů, dosažení doby varu s náplní 1/3 max. za 40 minut, vhodný pro přípravu omáček, polévek, kaší, pyré, úpravu luštěnin (hrachová kaše, čočka, fazole) apod., vše s možností využití míchadla, kotel 2 mm nerezové oceli (AISI316) min. tl. 2mm, vnější plášť z  nerezové oceli (AISI304) tl. 1,5-2mm a nosné konstrukce z nerezové ocelimin. tl. 3mm, elektricky ovládané plynulým sklápění s blokací při zavřeném víku, vestavěné a vyjímatelné míchadlo s teflonovými stěrkami sbezpečnostním jištěním při otevřeném víku, topná tělesa (Incoloy-800-výhodou) zajišťující efektivní ohřev,vyvážené dvojité bezpečnostní víko s plynovými tlumiči s otvorem pro přidávání surovin, integrované ramínko pro plnění kotle vodou s kontrolou polohy, bezpečnostní tlakový ventil mezistěny (min.0,5 bar) a podtlakový ventil ,dvě teplotni sondy( jedna je pod dnem, druhá na boku v kotli pro přímý kontakt s produktem), funkce auto-diagnostiky závad, zvukové upozornění při špatně zvoleném postupu obsluhy,výstup pro snímání hodnot HACCP ,automatické doplňování vody v plášti s funkcí dokončení varného procesu při minimální hladině vody,výstup pro ekonomizér umožňující snížení odběru elektrické energie dle DIN 18875, bezpečnostní tlačítko START / STOP,intuitivní dotykový ovládací panel pro nastavení a kontrolu provozních funkcí, regulaci teploty od 50 do 110 °C, automatické i manuální varné režimy, nastavení teploty, času a způsobu míchání, vytváření a ukládání varných programů, individuální nastavení parametrů pro každý krok varného cyklu a odložený start varného cyklu. Elektronické plnění kotle vodou pro přesné nastavení požadovaného množství v litrech, včetně nastavení rychlosti a směru míchání, max. rozměrydle PD a max. příkon 38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</si>
</sst>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38"/>
      <scheme val="minor"/>
    </font>
    <font>
      <b/>
      <sz val="14"/>
      <name val="Arial CE"/>
    </font>
    <font>
      <sz val="9"/>
      <name val="Arial CE"/>
    </font>
    <font>
      <sz val="9"/>
      <color rgb="FF969696"/>
      <name val="Arial CE"/>
    </font>
    <font>
      <b/>
      <sz val="12"/>
      <color rgb="FF003366"/>
      <name val="Arial CE"/>
      <charset val="238"/>
    </font>
    <font>
      <b/>
      <sz val="11"/>
      <color rgb="FF003366"/>
      <name val="Arial CE"/>
      <charset val="238"/>
    </font>
    <font>
      <b/>
      <sz val="9"/>
      <name val="Arial CE"/>
      <charset val="238"/>
    </font>
    <font>
      <b/>
      <sz val="12"/>
      <color theme="1"/>
      <name val="Arial"/>
      <family val="2"/>
      <charset val="238"/>
    </font>
    <font>
      <sz val="9"/>
      <color indexed="55"/>
      <name val="Arial CE"/>
    </font>
    <font>
      <sz val="11"/>
      <name val="Times New Roman"/>
      <family val="1"/>
      <charset val="238"/>
    </font>
    <font>
      <sz val="9"/>
      <name val="Arial"/>
      <family val="2"/>
      <charset val="238"/>
    </font>
    <font>
      <u/>
      <sz val="9"/>
      <name val="Arial"/>
      <family val="2"/>
      <charset val="238"/>
    </font>
    <font>
      <b/>
      <sz val="9"/>
      <name val="Arial"/>
      <family val="2"/>
      <charset val="238"/>
    </font>
    <font>
      <sz val="10"/>
      <name val="Arial"/>
      <family val="2"/>
      <charset val="238"/>
    </font>
    <font>
      <b/>
      <sz val="10"/>
      <name val="Arial"/>
      <family val="2"/>
      <charset val="238"/>
    </font>
    <font>
      <sz val="10"/>
      <name val="Arial Narrow"/>
      <family val="2"/>
      <charset val="238"/>
    </font>
    <font>
      <vertAlign val="superscript"/>
      <sz val="10"/>
      <name val="Arial Narrow"/>
      <family val="2"/>
      <charset val="238"/>
    </font>
  </fonts>
  <fills count="5">
    <fill>
      <patternFill patternType="none"/>
    </fill>
    <fill>
      <patternFill patternType="gray125"/>
    </fill>
    <fill>
      <patternFill patternType="solid">
        <fgColor rgb="FFFFFFCC"/>
      </patternFill>
    </fill>
    <fill>
      <patternFill patternType="solid">
        <fgColor indexed="26"/>
        <bgColor indexed="26"/>
      </patternFill>
    </fill>
    <fill>
      <patternFill patternType="solid">
        <fgColor indexed="9"/>
        <bgColor indexed="64"/>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55"/>
      </left>
      <right style="hair">
        <color indexed="55"/>
      </right>
      <top style="hair">
        <color indexed="55"/>
      </top>
      <bottom style="hair">
        <color indexed="55"/>
      </bottom>
      <diagonal/>
    </border>
    <border>
      <left style="hair">
        <color indexed="55"/>
      </left>
      <right/>
      <top/>
      <bottom/>
      <diagonal/>
    </border>
    <border>
      <left/>
      <right style="hair">
        <color indexed="55"/>
      </right>
      <top/>
      <bottom/>
      <diagonal/>
    </border>
    <border>
      <left/>
      <right/>
      <top style="hair">
        <color rgb="FF969696"/>
      </top>
      <bottom style="hair">
        <color rgb="FF969696"/>
      </bottom>
      <diagonal/>
    </border>
    <border>
      <left style="hair">
        <color rgb="FF969696"/>
      </left>
      <right style="thin">
        <color indexed="64"/>
      </right>
      <top style="hair">
        <color rgb="FF969696"/>
      </top>
      <bottom style="hair">
        <color rgb="FF969696"/>
      </bottom>
      <diagonal/>
    </border>
    <border>
      <left/>
      <right style="thin">
        <color indexed="64"/>
      </right>
      <top/>
      <bottom/>
      <diagonal/>
    </border>
    <border>
      <left/>
      <right style="thin">
        <color indexed="64"/>
      </right>
      <top/>
      <bottom style="hair">
        <color rgb="FF969696"/>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right/>
      <top style="hair">
        <color rgb="FF969696"/>
      </top>
      <bottom style="thin">
        <color indexed="64"/>
      </bottom>
      <diagonal/>
    </border>
    <border>
      <left/>
      <right style="thin">
        <color indexed="64"/>
      </right>
      <top style="hair">
        <color rgb="FF969696"/>
      </top>
      <bottom style="thin">
        <color indexed="64"/>
      </bottom>
      <diagonal/>
    </border>
    <border>
      <left style="thin">
        <color indexed="64"/>
      </left>
      <right/>
      <top style="thin">
        <color indexed="64"/>
      </top>
      <bottom/>
      <diagonal/>
    </border>
    <border>
      <left style="hair">
        <color rgb="FF969696"/>
      </left>
      <right style="hair">
        <color rgb="FF969696"/>
      </right>
      <top style="thin">
        <color indexed="64"/>
      </top>
      <bottom style="hair">
        <color rgb="FF969696"/>
      </bottom>
      <diagonal/>
    </border>
    <border>
      <left style="hair">
        <color rgb="FF969696"/>
      </left>
      <right style="thin">
        <color indexed="64"/>
      </right>
      <top style="thin">
        <color indexed="64"/>
      </top>
      <bottom style="hair">
        <color rgb="FF969696"/>
      </bottom>
      <diagonal/>
    </border>
  </borders>
  <cellStyleXfs count="1">
    <xf numFmtId="0" fontId="0" fillId="0" borderId="0"/>
  </cellStyleXfs>
  <cellXfs count="87">
    <xf numFmtId="0" fontId="0" fillId="0" borderId="0" xfId="0"/>
    <xf numFmtId="0" fontId="0" fillId="0" borderId="0" xfId="0"/>
    <xf numFmtId="0" fontId="0" fillId="0" borderId="0" xfId="0" applyFont="1" applyAlignment="1">
      <alignment horizontal="left" vertical="center"/>
    </xf>
    <xf numFmtId="0" fontId="0" fillId="0" borderId="0" xfId="0" applyFont="1" applyAlignment="1">
      <alignment vertical="center"/>
    </xf>
    <xf numFmtId="0" fontId="0" fillId="0" borderId="3"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3" xfId="0" applyFont="1" applyBorder="1" applyAlignment="1" applyProtection="1">
      <alignment vertical="center"/>
    </xf>
    <xf numFmtId="0" fontId="1" fillId="0" borderId="0" xfId="0" applyFont="1" applyAlignment="1" applyProtection="1">
      <alignment horizontal="left" vertical="center"/>
    </xf>
    <xf numFmtId="0" fontId="0" fillId="0" borderId="0" xfId="0" applyFont="1" applyAlignment="1" applyProtection="1">
      <alignment vertical="center"/>
    </xf>
    <xf numFmtId="0" fontId="0" fillId="0" borderId="4" xfId="0" applyFont="1" applyBorder="1" applyAlignment="1" applyProtection="1">
      <alignment vertical="center"/>
    </xf>
    <xf numFmtId="0" fontId="0" fillId="0" borderId="5"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9" xfId="0" applyFont="1" applyBorder="1" applyAlignment="1" applyProtection="1">
      <alignment horizontal="center" vertical="center"/>
    </xf>
    <xf numFmtId="0" fontId="2" fillId="0" borderId="9" xfId="0" applyFont="1" applyBorder="1" applyAlignment="1" applyProtection="1">
      <alignment horizontal="left" vertical="center" wrapText="1"/>
    </xf>
    <xf numFmtId="4" fontId="2" fillId="2" borderId="9" xfId="0" applyNumberFormat="1" applyFont="1" applyFill="1" applyBorder="1" applyAlignment="1" applyProtection="1">
      <alignment vertical="center"/>
      <protection locked="0"/>
    </xf>
    <xf numFmtId="4" fontId="2" fillId="0" borderId="9" xfId="0" applyNumberFormat="1" applyFont="1" applyBorder="1" applyAlignment="1" applyProtection="1">
      <alignment vertical="center"/>
    </xf>
    <xf numFmtId="0" fontId="3" fillId="2" borderId="7" xfId="0" applyFont="1" applyFill="1" applyBorder="1" applyAlignment="1" applyProtection="1">
      <alignment horizontal="left" vertical="center"/>
      <protection locked="0"/>
    </xf>
    <xf numFmtId="0" fontId="0" fillId="0" borderId="0" xfId="0" applyFont="1" applyBorder="1" applyAlignment="1" applyProtection="1">
      <alignment vertical="center"/>
    </xf>
    <xf numFmtId="164" fontId="3" fillId="0" borderId="0" xfId="0" applyNumberFormat="1" applyFont="1" applyBorder="1" applyAlignment="1" applyProtection="1">
      <alignment vertical="center"/>
    </xf>
    <xf numFmtId="164" fontId="3" fillId="0" borderId="8" xfId="0" applyNumberFormat="1" applyFont="1" applyBorder="1" applyAlignment="1" applyProtection="1">
      <alignment vertical="center"/>
    </xf>
    <xf numFmtId="0" fontId="2" fillId="0" borderId="0" xfId="0" applyFont="1" applyAlignment="1">
      <alignment horizontal="left" vertical="center"/>
    </xf>
    <xf numFmtId="4" fontId="0" fillId="0" borderId="0" xfId="0" applyNumberFormat="1" applyFont="1" applyAlignment="1">
      <alignment vertical="center"/>
    </xf>
    <xf numFmtId="0" fontId="0" fillId="0" borderId="0" xfId="0" applyFont="1" applyAlignment="1" applyProtection="1">
      <alignment vertical="center"/>
      <protection locked="0"/>
    </xf>
    <xf numFmtId="0" fontId="0" fillId="0" borderId="7" xfId="0" applyFont="1" applyBorder="1" applyAlignment="1" applyProtection="1">
      <alignment vertical="center"/>
    </xf>
    <xf numFmtId="0" fontId="0" fillId="0" borderId="8" xfId="0" applyFont="1" applyBorder="1" applyAlignment="1" applyProtection="1">
      <alignment vertical="center"/>
    </xf>
    <xf numFmtId="0" fontId="0" fillId="0" borderId="10" xfId="0" applyFont="1" applyBorder="1" applyAlignment="1" applyProtection="1">
      <alignment vertical="center"/>
    </xf>
    <xf numFmtId="0" fontId="0" fillId="0" borderId="6" xfId="0" applyFont="1" applyBorder="1" applyAlignment="1" applyProtection="1">
      <alignment vertical="center"/>
    </xf>
    <xf numFmtId="0" fontId="0" fillId="0" borderId="11" xfId="0" applyFont="1" applyBorder="1" applyAlignment="1" applyProtection="1">
      <alignment vertical="center"/>
    </xf>
    <xf numFmtId="0" fontId="5" fillId="0" borderId="0" xfId="0" applyFont="1" applyAlignment="1">
      <alignment horizontal="center"/>
    </xf>
    <xf numFmtId="0" fontId="5" fillId="0" borderId="3" xfId="0" applyFont="1" applyBorder="1" applyAlignment="1" applyProtection="1">
      <alignment horizontal="center"/>
    </xf>
    <xf numFmtId="0" fontId="5" fillId="0" borderId="0" xfId="0" applyFont="1" applyAlignment="1" applyProtection="1">
      <alignment horizontal="center"/>
    </xf>
    <xf numFmtId="0" fontId="5" fillId="0" borderId="0" xfId="0" applyFont="1" applyAlignment="1" applyProtection="1">
      <alignment horizontal="center"/>
      <protection locked="0"/>
    </xf>
    <xf numFmtId="4" fontId="5" fillId="0" borderId="0" xfId="0" applyNumberFormat="1" applyFont="1" applyAlignment="1" applyProtection="1">
      <alignment horizontal="center"/>
    </xf>
    <xf numFmtId="0" fontId="5" fillId="0" borderId="3" xfId="0" applyFont="1" applyBorder="1" applyAlignment="1">
      <alignment horizontal="center"/>
    </xf>
    <xf numFmtId="0" fontId="5" fillId="0" borderId="7" xfId="0" applyFont="1" applyBorder="1" applyAlignment="1" applyProtection="1">
      <alignment horizontal="center"/>
    </xf>
    <xf numFmtId="0" fontId="5" fillId="0" borderId="0" xfId="0" applyFont="1" applyBorder="1" applyAlignment="1" applyProtection="1">
      <alignment horizontal="center"/>
    </xf>
    <xf numFmtId="164" fontId="5" fillId="0" borderId="0" xfId="0" applyNumberFormat="1" applyFont="1" applyBorder="1" applyAlignment="1" applyProtection="1">
      <alignment horizontal="center"/>
    </xf>
    <xf numFmtId="164" fontId="5" fillId="0" borderId="8" xfId="0" applyNumberFormat="1" applyFont="1" applyBorder="1" applyAlignment="1" applyProtection="1">
      <alignment horizontal="center"/>
    </xf>
    <xf numFmtId="4" fontId="5" fillId="0" borderId="0" xfId="0" applyNumberFormat="1" applyFont="1" applyAlignment="1">
      <alignment horizontal="center" vertical="center"/>
    </xf>
    <xf numFmtId="0" fontId="6" fillId="0" borderId="9" xfId="0" applyFont="1" applyBorder="1" applyAlignment="1" applyProtection="1">
      <alignment horizontal="left" vertical="center" wrapText="1"/>
    </xf>
    <xf numFmtId="0" fontId="4" fillId="0" borderId="3" xfId="0" applyFont="1" applyBorder="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center"/>
      <protection locked="0"/>
    </xf>
    <xf numFmtId="4" fontId="4" fillId="0" borderId="0" xfId="0" applyNumberFormat="1" applyFont="1" applyAlignment="1" applyProtection="1">
      <alignment horizontal="center"/>
    </xf>
    <xf numFmtId="0" fontId="7" fillId="0" borderId="0" xfId="0" applyFont="1" applyAlignment="1" applyProtection="1">
      <alignment vertical="center"/>
    </xf>
    <xf numFmtId="0" fontId="0" fillId="0" borderId="0" xfId="0"/>
    <xf numFmtId="0" fontId="0" fillId="0" borderId="0" xfId="0"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2" fillId="0" borderId="16" xfId="0" applyFont="1" applyBorder="1" applyAlignment="1">
      <alignment horizontal="left" vertical="center" wrapText="1"/>
    </xf>
    <xf numFmtId="4" fontId="2" fillId="3" borderId="16" xfId="0" applyNumberFormat="1" applyFont="1" applyFill="1" applyBorder="1" applyAlignment="1" applyProtection="1">
      <alignment vertical="center"/>
      <protection locked="0"/>
    </xf>
    <xf numFmtId="4" fontId="2" fillId="0" borderId="16" xfId="0" applyNumberFormat="1" applyFont="1" applyBorder="1" applyAlignment="1">
      <alignment vertical="center"/>
    </xf>
    <xf numFmtId="0" fontId="8" fillId="3" borderId="17" xfId="0" applyFont="1" applyFill="1" applyBorder="1" applyAlignment="1" applyProtection="1">
      <alignment horizontal="left" vertical="center"/>
      <protection locked="0"/>
    </xf>
    <xf numFmtId="164" fontId="8" fillId="0" borderId="0" xfId="0" applyNumberFormat="1" applyFont="1" applyAlignment="1">
      <alignment vertical="center"/>
    </xf>
    <xf numFmtId="164" fontId="8" fillId="0" borderId="18" xfId="0" applyNumberFormat="1" applyFont="1" applyBorder="1" applyAlignment="1">
      <alignment vertical="center"/>
    </xf>
    <xf numFmtId="4" fontId="0" fillId="0" borderId="0" xfId="0" applyNumberFormat="1" applyAlignment="1">
      <alignment vertical="center"/>
    </xf>
    <xf numFmtId="0" fontId="12" fillId="0" borderId="9" xfId="0" applyFont="1" applyBorder="1" applyAlignment="1" applyProtection="1">
      <alignment horizontal="left" vertical="center" wrapText="1"/>
    </xf>
    <xf numFmtId="0" fontId="0" fillId="0" borderId="13" xfId="0" applyFont="1" applyBorder="1" applyAlignment="1" applyProtection="1">
      <alignment vertical="center"/>
    </xf>
    <xf numFmtId="0" fontId="0" fillId="0" borderId="13" xfId="0" applyBorder="1"/>
    <xf numFmtId="4" fontId="2" fillId="0" borderId="20" xfId="0" applyNumberFormat="1" applyFont="1" applyBorder="1" applyAlignment="1" applyProtection="1">
      <alignment vertical="center"/>
    </xf>
    <xf numFmtId="49" fontId="15" fillId="0" borderId="23" xfId="0" applyNumberFormat="1" applyFont="1" applyBorder="1" applyAlignment="1">
      <alignment horizontal="justify" vertical="center" wrapText="1"/>
    </xf>
    <xf numFmtId="49" fontId="15" fillId="0" borderId="24" xfId="0" applyNumberFormat="1" applyFont="1" applyBorder="1" applyAlignment="1">
      <alignment horizontal="justify" vertical="center" wrapText="1"/>
    </xf>
    <xf numFmtId="0" fontId="10" fillId="0" borderId="0" xfId="0" applyFont="1" applyAlignment="1" applyProtection="1">
      <alignment vertical="center" wrapText="1"/>
    </xf>
    <xf numFmtId="0" fontId="0" fillId="0" borderId="14" xfId="0" applyBorder="1"/>
    <xf numFmtId="0" fontId="0" fillId="0" borderId="28" xfId="0" applyBorder="1"/>
    <xf numFmtId="0" fontId="6" fillId="0" borderId="29" xfId="0" applyFont="1" applyBorder="1" applyAlignment="1" applyProtection="1">
      <alignment horizontal="left" vertical="center" wrapText="1"/>
    </xf>
    <xf numFmtId="4" fontId="2" fillId="2" borderId="29" xfId="0" applyNumberFormat="1" applyFont="1" applyFill="1" applyBorder="1" applyAlignment="1" applyProtection="1">
      <alignment vertical="center"/>
      <protection locked="0"/>
    </xf>
    <xf numFmtId="4" fontId="2" fillId="0" borderId="30" xfId="0" applyNumberFormat="1" applyFont="1" applyBorder="1" applyAlignment="1" applyProtection="1">
      <alignment vertical="center"/>
    </xf>
    <xf numFmtId="0" fontId="0" fillId="0" borderId="0" xfId="0"/>
    <xf numFmtId="0" fontId="10" fillId="0" borderId="0" xfId="0" applyFont="1" applyBorder="1" applyAlignment="1">
      <alignment horizontal="left" wrapText="1"/>
    </xf>
    <xf numFmtId="0" fontId="13" fillId="0" borderId="0" xfId="0" applyFont="1" applyBorder="1" applyAlignment="1">
      <alignment horizontal="left" vertical="top" wrapText="1"/>
    </xf>
    <xf numFmtId="0" fontId="10" fillId="0" borderId="19" xfId="0" applyFont="1" applyBorder="1" applyAlignment="1">
      <alignment horizontal="left" vertical="center" wrapText="1"/>
    </xf>
    <xf numFmtId="0" fontId="10" fillId="4" borderId="0" xfId="0" applyFont="1" applyFill="1" applyBorder="1" applyAlignment="1">
      <alignment horizontal="left" vertical="top" wrapText="1"/>
    </xf>
    <xf numFmtId="0" fontId="10" fillId="0" borderId="0" xfId="0" applyFont="1" applyBorder="1" applyAlignment="1">
      <alignment horizontal="left" vertical="top" wrapText="1"/>
    </xf>
    <xf numFmtId="0" fontId="9" fillId="0" borderId="0" xfId="0" applyFont="1" applyBorder="1" applyAlignment="1">
      <alignment horizontal="left" vertical="top" wrapText="1"/>
    </xf>
    <xf numFmtId="0" fontId="10" fillId="0" borderId="21" xfId="0" applyFont="1" applyBorder="1" applyAlignment="1">
      <alignment horizontal="left" vertical="top" wrapText="1"/>
    </xf>
    <xf numFmtId="0" fontId="10" fillId="0" borderId="15" xfId="0" applyFont="1" applyBorder="1" applyAlignment="1">
      <alignment horizontal="left" vertical="top" wrapText="1"/>
    </xf>
    <xf numFmtId="0" fontId="10" fillId="0" borderId="25" xfId="0" applyFont="1" applyBorder="1" applyAlignment="1">
      <alignment horizontal="left" vertical="top" wrapText="1"/>
    </xf>
    <xf numFmtId="0" fontId="10" fillId="0" borderId="6"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6" fillId="0" borderId="9" xfId="0" applyFont="1" applyFill="1" applyBorder="1" applyAlignment="1" applyProtection="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68"/>
  <sheetViews>
    <sheetView tabSelected="1" topLeftCell="A24" workbookViewId="0">
      <selection activeCell="S30" sqref="S30"/>
    </sheetView>
  </sheetViews>
  <sheetFormatPr defaultRowHeight="15" x14ac:dyDescent="0.25"/>
  <cols>
    <col min="1" max="1" width="7.140625" customWidth="1"/>
    <col min="2" max="2" width="1" customWidth="1"/>
    <col min="3" max="3" width="43.5703125" customWidth="1"/>
    <col min="4" max="4" width="25.7109375" customWidth="1"/>
    <col min="5" max="5" width="32.5703125" customWidth="1"/>
    <col min="6" max="6" width="0.140625" customWidth="1"/>
    <col min="7" max="7" width="8" customWidth="1"/>
    <col min="8" max="8" width="9.28515625" hidden="1" customWidth="1"/>
    <col min="9" max="14" width="12.140625" hidden="1" customWidth="1"/>
    <col min="15" max="15" width="14" hidden="1" customWidth="1"/>
    <col min="16" max="16" width="10.5703125" customWidth="1"/>
    <col min="17" max="17" width="14" customWidth="1"/>
    <col min="18" max="18" width="10.5703125" customWidth="1"/>
    <col min="19" max="19" width="12.85546875" customWidth="1"/>
    <col min="20" max="20" width="9.42578125" customWidth="1"/>
    <col min="21" max="21" width="12.85546875" customWidth="1"/>
    <col min="22" max="22" width="14" customWidth="1"/>
    <col min="23" max="23" width="9.42578125" customWidth="1"/>
    <col min="24" max="24" width="12.85546875" customWidth="1"/>
    <col min="25" max="25" width="14" customWidth="1"/>
  </cols>
  <sheetData>
    <row r="2" spans="1:59" x14ac:dyDescent="0.25">
      <c r="G2" s="72"/>
      <c r="H2" s="72"/>
      <c r="I2" s="72"/>
      <c r="J2" s="72"/>
      <c r="K2" s="72"/>
      <c r="L2" s="72"/>
      <c r="M2" s="72"/>
      <c r="N2" s="72"/>
      <c r="O2" s="72"/>
      <c r="P2" s="72"/>
      <c r="AN2" s="2" t="s">
        <v>0</v>
      </c>
    </row>
    <row r="3" spans="1:59" s="6" customFormat="1" x14ac:dyDescent="0.25">
      <c r="A3" s="3"/>
      <c r="B3" s="12"/>
      <c r="C3" s="13"/>
      <c r="D3" s="13"/>
      <c r="E3" s="13"/>
      <c r="F3" s="13"/>
      <c r="G3" s="5"/>
      <c r="M3" s="3"/>
      <c r="N3" s="3"/>
      <c r="O3" s="3"/>
      <c r="P3" s="3"/>
      <c r="Q3" s="3"/>
      <c r="R3" s="3"/>
      <c r="S3" s="3"/>
      <c r="T3" s="3"/>
      <c r="U3" s="3"/>
      <c r="V3" s="3"/>
      <c r="W3" s="3"/>
      <c r="X3" s="3"/>
      <c r="Y3" s="3"/>
    </row>
    <row r="4" spans="1:59" s="6" customFormat="1" ht="15.75" x14ac:dyDescent="0.25">
      <c r="A4" s="3"/>
      <c r="B4" s="7"/>
      <c r="C4" s="46" t="s">
        <v>26</v>
      </c>
      <c r="D4" s="46"/>
      <c r="E4" s="9"/>
      <c r="F4" s="9"/>
      <c r="G4" s="5"/>
      <c r="M4" s="3"/>
      <c r="N4" s="3"/>
      <c r="O4" s="3"/>
      <c r="P4" s="3"/>
      <c r="Q4" s="3"/>
      <c r="R4" s="3"/>
      <c r="S4" s="3"/>
      <c r="T4" s="3"/>
      <c r="U4" s="3"/>
      <c r="V4" s="3"/>
      <c r="W4" s="3"/>
      <c r="X4" s="3"/>
      <c r="Y4" s="3"/>
    </row>
    <row r="5" spans="1:59" s="6" customFormat="1" x14ac:dyDescent="0.25">
      <c r="A5" s="3"/>
      <c r="B5" s="7"/>
      <c r="C5" s="9"/>
      <c r="D5" s="9"/>
      <c r="E5" s="9"/>
      <c r="F5" s="9"/>
      <c r="G5" s="5"/>
      <c r="M5" s="3"/>
      <c r="N5" s="3"/>
      <c r="O5" s="3"/>
      <c r="P5" s="3"/>
      <c r="Q5" s="3"/>
      <c r="R5" s="3"/>
      <c r="S5" s="3"/>
      <c r="T5" s="3"/>
      <c r="U5" s="3"/>
      <c r="V5" s="3"/>
      <c r="W5" s="3"/>
      <c r="X5" s="3"/>
      <c r="Y5" s="3"/>
    </row>
    <row r="6" spans="1:59" s="30" customFormat="1" ht="25.9" customHeight="1" x14ac:dyDescent="0.25">
      <c r="B6" s="31"/>
      <c r="C6" s="32"/>
      <c r="D6" s="33" t="s">
        <v>17</v>
      </c>
      <c r="E6" s="34" t="s">
        <v>18</v>
      </c>
      <c r="F6" s="32"/>
      <c r="G6" s="35"/>
      <c r="H6" s="36"/>
      <c r="I6" s="37"/>
      <c r="J6" s="38" t="e">
        <f>SUM(J7:J12)</f>
        <v>#REF!</v>
      </c>
      <c r="K6" s="37"/>
      <c r="L6" s="38" t="e">
        <f>SUM(L7:L12)</f>
        <v>#REF!</v>
      </c>
      <c r="M6" s="37"/>
      <c r="N6" s="39" t="e">
        <f>SUM(N7:N12)</f>
        <v>#REF!</v>
      </c>
      <c r="AL6" s="30" t="s">
        <v>4</v>
      </c>
      <c r="AN6" s="30" t="s">
        <v>3</v>
      </c>
      <c r="AO6" s="30" t="s">
        <v>5</v>
      </c>
      <c r="AS6" s="30" t="s">
        <v>6</v>
      </c>
      <c r="BE6" s="40" t="e">
        <f>SUM(BE7:BE12)</f>
        <v>#REF!</v>
      </c>
    </row>
    <row r="7" spans="1:59" s="6" customFormat="1" ht="41.25" customHeight="1" x14ac:dyDescent="0.25">
      <c r="A7" s="3"/>
      <c r="B7" s="7"/>
      <c r="C7" s="60" t="s">
        <v>59</v>
      </c>
      <c r="D7" s="16"/>
      <c r="E7" s="17"/>
      <c r="F7" s="15" t="s">
        <v>2</v>
      </c>
      <c r="G7" s="4"/>
      <c r="H7" s="18" t="s">
        <v>2</v>
      </c>
      <c r="I7" s="19"/>
      <c r="J7" s="20" t="e">
        <f>I7*#REF!</f>
        <v>#REF!</v>
      </c>
      <c r="K7" s="20">
        <v>0</v>
      </c>
      <c r="L7" s="20" t="e">
        <f>K7*#REF!</f>
        <v>#REF!</v>
      </c>
      <c r="M7" s="20">
        <v>0</v>
      </c>
      <c r="N7" s="21" t="e">
        <f>M7*#REF!</f>
        <v>#REF!</v>
      </c>
      <c r="O7" s="3"/>
      <c r="P7" s="3"/>
      <c r="Q7" s="3"/>
      <c r="R7" s="3"/>
      <c r="S7" s="3"/>
      <c r="T7" s="3"/>
      <c r="U7" s="3"/>
      <c r="V7" s="3"/>
      <c r="W7" s="3"/>
      <c r="X7" s="3"/>
      <c r="Y7" s="3"/>
      <c r="AL7" s="22" t="s">
        <v>8</v>
      </c>
      <c r="AN7" s="22" t="s">
        <v>7</v>
      </c>
      <c r="AO7" s="22" t="s">
        <v>4</v>
      </c>
      <c r="AS7" s="2" t="s">
        <v>6</v>
      </c>
      <c r="AY7" s="23" t="e">
        <f>IF(#REF!="základní",E7,0)</f>
        <v>#REF!</v>
      </c>
      <c r="AZ7" s="23" t="e">
        <f>IF(#REF!="snížená",E7,0)</f>
        <v>#REF!</v>
      </c>
      <c r="BA7" s="23" t="e">
        <f>IF(#REF!="zákl. přenesená",E7,0)</f>
        <v>#REF!</v>
      </c>
      <c r="BB7" s="23" t="e">
        <f>IF(#REF!="sníž. přenesená",E7,0)</f>
        <v>#REF!</v>
      </c>
      <c r="BC7" s="23" t="e">
        <f>IF(#REF!="nulová",E7,0)</f>
        <v>#REF!</v>
      </c>
      <c r="BD7" s="2" t="s">
        <v>4</v>
      </c>
      <c r="BE7" s="23" t="e">
        <f>ROUND(D7*#REF!,2)</f>
        <v>#REF!</v>
      </c>
      <c r="BF7" s="2" t="s">
        <v>8</v>
      </c>
      <c r="BG7" s="22" t="s">
        <v>1</v>
      </c>
    </row>
    <row r="8" spans="1:59" s="6" customFormat="1" ht="336" customHeight="1" x14ac:dyDescent="0.2">
      <c r="A8" s="3"/>
      <c r="B8" s="7"/>
      <c r="C8" s="73" t="s">
        <v>58</v>
      </c>
      <c r="D8" s="73"/>
      <c r="E8" s="73"/>
      <c r="F8" s="9"/>
      <c r="G8" s="4"/>
      <c r="H8" s="25"/>
      <c r="I8" s="19"/>
      <c r="J8" s="19"/>
      <c r="K8" s="19"/>
      <c r="L8" s="19"/>
      <c r="M8" s="19"/>
      <c r="N8" s="26"/>
      <c r="O8" s="3"/>
      <c r="P8" s="3"/>
      <c r="Q8" s="3"/>
      <c r="R8" s="3"/>
      <c r="S8" s="3"/>
      <c r="T8" s="3"/>
      <c r="U8" s="3"/>
      <c r="V8" s="3"/>
      <c r="W8" s="3"/>
      <c r="X8" s="3"/>
      <c r="Y8" s="3"/>
      <c r="AN8" s="2" t="s">
        <v>9</v>
      </c>
      <c r="AO8" s="2" t="s">
        <v>4</v>
      </c>
    </row>
    <row r="9" spans="1:59" s="6" customFormat="1" ht="42" customHeight="1" x14ac:dyDescent="0.25">
      <c r="A9" s="3"/>
      <c r="B9" s="7"/>
      <c r="C9" s="41" t="s">
        <v>22</v>
      </c>
      <c r="D9" s="16"/>
      <c r="E9" s="17"/>
      <c r="F9" s="15" t="s">
        <v>2</v>
      </c>
      <c r="G9" s="4"/>
      <c r="H9" s="18" t="s">
        <v>2</v>
      </c>
      <c r="I9" s="19"/>
      <c r="J9" s="20" t="e">
        <f>I9*#REF!</f>
        <v>#REF!</v>
      </c>
      <c r="K9" s="20">
        <v>0</v>
      </c>
      <c r="L9" s="20" t="e">
        <f>K9*#REF!</f>
        <v>#REF!</v>
      </c>
      <c r="M9" s="20">
        <v>0</v>
      </c>
      <c r="N9" s="21" t="e">
        <f>M9*#REF!</f>
        <v>#REF!</v>
      </c>
      <c r="O9" s="3"/>
      <c r="P9" s="3"/>
      <c r="Q9" s="3"/>
      <c r="R9" s="3"/>
      <c r="S9" s="3"/>
      <c r="T9" s="3"/>
      <c r="U9" s="3"/>
      <c r="V9" s="3"/>
      <c r="W9" s="3"/>
      <c r="X9" s="3"/>
      <c r="Y9" s="3"/>
      <c r="AL9" s="22" t="s">
        <v>8</v>
      </c>
      <c r="AN9" s="22" t="s">
        <v>7</v>
      </c>
      <c r="AO9" s="22" t="s">
        <v>4</v>
      </c>
      <c r="AS9" s="2" t="s">
        <v>6</v>
      </c>
      <c r="AY9" s="23" t="e">
        <f>IF(#REF!="základní",E9,0)</f>
        <v>#REF!</v>
      </c>
      <c r="AZ9" s="23" t="e">
        <f>IF(#REF!="snížená",E9,0)</f>
        <v>#REF!</v>
      </c>
      <c r="BA9" s="23" t="e">
        <f>IF(#REF!="zákl. přenesená",E9,0)</f>
        <v>#REF!</v>
      </c>
      <c r="BB9" s="23" t="e">
        <f>IF(#REF!="sníž. přenesená",E9,0)</f>
        <v>#REF!</v>
      </c>
      <c r="BC9" s="23" t="e">
        <f>IF(#REF!="nulová",E9,0)</f>
        <v>#REF!</v>
      </c>
      <c r="BD9" s="2" t="s">
        <v>4</v>
      </c>
      <c r="BE9" s="23" t="e">
        <f>ROUND(D9*#REF!,2)</f>
        <v>#REF!</v>
      </c>
      <c r="BF9" s="2" t="s">
        <v>8</v>
      </c>
      <c r="BG9" s="22" t="s">
        <v>8</v>
      </c>
    </row>
    <row r="10" spans="1:59" s="6" customFormat="1" ht="37.5" customHeight="1" x14ac:dyDescent="0.25">
      <c r="A10" s="3"/>
      <c r="B10" s="7"/>
      <c r="C10" s="74" t="s">
        <v>24</v>
      </c>
      <c r="D10" s="74"/>
      <c r="E10" s="74"/>
      <c r="F10" s="9"/>
      <c r="G10" s="4"/>
      <c r="H10" s="25"/>
      <c r="I10" s="19"/>
      <c r="J10" s="19"/>
      <c r="K10" s="19"/>
      <c r="L10" s="19"/>
      <c r="M10" s="19"/>
      <c r="N10" s="26"/>
      <c r="O10" s="3"/>
      <c r="P10" s="3"/>
      <c r="Q10" s="3"/>
      <c r="R10" s="3"/>
      <c r="S10" s="3"/>
      <c r="T10" s="3"/>
      <c r="U10" s="3"/>
      <c r="V10" s="3"/>
      <c r="W10" s="3"/>
      <c r="X10" s="3"/>
      <c r="Y10" s="3"/>
      <c r="AN10" s="2" t="s">
        <v>9</v>
      </c>
      <c r="AO10" s="2" t="s">
        <v>4</v>
      </c>
    </row>
    <row r="11" spans="1:59" s="6" customFormat="1" ht="39.75" customHeight="1" x14ac:dyDescent="0.25">
      <c r="A11" s="3"/>
      <c r="B11" s="7"/>
      <c r="C11" s="41" t="s">
        <v>23</v>
      </c>
      <c r="D11" s="16"/>
      <c r="E11" s="17"/>
      <c r="F11" s="15" t="s">
        <v>2</v>
      </c>
      <c r="G11" s="4"/>
      <c r="H11" s="18" t="s">
        <v>2</v>
      </c>
      <c r="I11" s="19"/>
      <c r="J11" s="20" t="e">
        <f>I11*#REF!</f>
        <v>#REF!</v>
      </c>
      <c r="K11" s="20">
        <v>0</v>
      </c>
      <c r="L11" s="20" t="e">
        <f>K11*#REF!</f>
        <v>#REF!</v>
      </c>
      <c r="M11" s="20">
        <v>0</v>
      </c>
      <c r="N11" s="21" t="e">
        <f>M11*#REF!</f>
        <v>#REF!</v>
      </c>
      <c r="O11" s="3"/>
      <c r="P11" s="3"/>
      <c r="Q11" s="3"/>
      <c r="R11" s="3"/>
      <c r="S11" s="3"/>
      <c r="T11" s="3"/>
      <c r="U11" s="3"/>
      <c r="V11" s="3"/>
      <c r="W11" s="3"/>
      <c r="X11" s="3"/>
      <c r="Y11" s="3"/>
      <c r="AL11" s="22" t="s">
        <v>8</v>
      </c>
      <c r="AN11" s="22" t="s">
        <v>7</v>
      </c>
      <c r="AO11" s="22" t="s">
        <v>4</v>
      </c>
      <c r="AS11" s="2" t="s">
        <v>6</v>
      </c>
      <c r="AY11" s="23" t="e">
        <f>IF(#REF!="základní",E11,0)</f>
        <v>#REF!</v>
      </c>
      <c r="AZ11" s="23" t="e">
        <f>IF(#REF!="snížená",E11,0)</f>
        <v>#REF!</v>
      </c>
      <c r="BA11" s="23" t="e">
        <f>IF(#REF!="zákl. přenesená",E11,0)</f>
        <v>#REF!</v>
      </c>
      <c r="BB11" s="23" t="e">
        <f>IF(#REF!="sníž. přenesená",E11,0)</f>
        <v>#REF!</v>
      </c>
      <c r="BC11" s="23" t="e">
        <f>IF(#REF!="nulová",E11,0)</f>
        <v>#REF!</v>
      </c>
      <c r="BD11" s="2" t="s">
        <v>4</v>
      </c>
      <c r="BE11" s="23" t="e">
        <f>ROUND(D11*#REF!,2)</f>
        <v>#REF!</v>
      </c>
      <c r="BF11" s="2" t="s">
        <v>8</v>
      </c>
      <c r="BG11" s="22" t="s">
        <v>10</v>
      </c>
    </row>
    <row r="12" spans="1:59" s="6" customFormat="1" ht="131.25" customHeight="1" x14ac:dyDescent="0.25">
      <c r="A12" s="3"/>
      <c r="B12" s="7"/>
      <c r="C12" s="75" t="s">
        <v>27</v>
      </c>
      <c r="D12" s="75"/>
      <c r="E12" s="75"/>
      <c r="F12" s="9"/>
      <c r="G12" s="4"/>
      <c r="H12" s="25"/>
      <c r="I12" s="19"/>
      <c r="J12" s="19"/>
      <c r="K12" s="19"/>
      <c r="L12" s="19"/>
      <c r="M12" s="19"/>
      <c r="N12" s="26"/>
      <c r="O12" s="3"/>
      <c r="P12" s="3"/>
      <c r="Q12" s="3"/>
      <c r="R12" s="3"/>
      <c r="S12" s="3"/>
      <c r="T12" s="3"/>
      <c r="U12" s="3"/>
      <c r="V12" s="3"/>
      <c r="W12" s="3"/>
      <c r="X12" s="3"/>
      <c r="Y12" s="3"/>
      <c r="AN12" s="2" t="s">
        <v>9</v>
      </c>
      <c r="AO12" s="2" t="s">
        <v>4</v>
      </c>
    </row>
    <row r="13" spans="1:59" s="6" customFormat="1" ht="33" customHeight="1" x14ac:dyDescent="0.25">
      <c r="A13" s="3"/>
      <c r="B13" s="7"/>
      <c r="C13" s="41" t="s">
        <v>25</v>
      </c>
      <c r="D13" s="16"/>
      <c r="E13" s="17"/>
      <c r="F13" s="15" t="s">
        <v>2</v>
      </c>
      <c r="G13" s="4"/>
      <c r="H13" s="18" t="s">
        <v>2</v>
      </c>
      <c r="I13" s="19"/>
      <c r="J13" s="20" t="e">
        <f>I13*#REF!</f>
        <v>#REF!</v>
      </c>
      <c r="K13" s="20">
        <v>0</v>
      </c>
      <c r="L13" s="20" t="e">
        <f>K13*#REF!</f>
        <v>#REF!</v>
      </c>
      <c r="M13" s="20">
        <v>0</v>
      </c>
      <c r="N13" s="21" t="e">
        <f>M13*#REF!</f>
        <v>#REF!</v>
      </c>
      <c r="O13" s="3"/>
      <c r="P13" s="3"/>
      <c r="Q13" s="3"/>
      <c r="R13" s="3"/>
      <c r="S13" s="3"/>
      <c r="T13" s="3"/>
      <c r="U13" s="3"/>
      <c r="V13" s="3"/>
      <c r="W13" s="3"/>
      <c r="X13" s="3"/>
      <c r="Y13" s="3"/>
      <c r="AL13" s="22" t="s">
        <v>8</v>
      </c>
      <c r="AN13" s="22" t="s">
        <v>7</v>
      </c>
      <c r="AO13" s="22" t="s">
        <v>4</v>
      </c>
      <c r="AS13" s="2" t="s">
        <v>6</v>
      </c>
      <c r="AY13" s="23" t="e">
        <f>IF(#REF!="základní",E13,0)</f>
        <v>#REF!</v>
      </c>
      <c r="AZ13" s="23" t="e">
        <f>IF(#REF!="snížená",E13,0)</f>
        <v>#REF!</v>
      </c>
      <c r="BA13" s="23" t="e">
        <f>IF(#REF!="zákl. přenesená",E13,0)</f>
        <v>#REF!</v>
      </c>
      <c r="BB13" s="23" t="e">
        <f>IF(#REF!="sníž. přenesená",E13,0)</f>
        <v>#REF!</v>
      </c>
      <c r="BC13" s="23" t="e">
        <f>IF(#REF!="nulová",E13,0)</f>
        <v>#REF!</v>
      </c>
      <c r="BD13" s="2" t="s">
        <v>4</v>
      </c>
      <c r="BE13" s="23" t="e">
        <f>ROUND(D13*#REF!,2)</f>
        <v>#REF!</v>
      </c>
      <c r="BF13" s="2" t="s">
        <v>8</v>
      </c>
      <c r="BG13" s="22" t="s">
        <v>11</v>
      </c>
    </row>
    <row r="14" spans="1:59" s="6" customFormat="1" ht="134.25" customHeight="1" x14ac:dyDescent="0.25">
      <c r="A14" s="3"/>
      <c r="B14" s="7"/>
      <c r="C14" s="76" t="s">
        <v>57</v>
      </c>
      <c r="D14" s="76"/>
      <c r="E14" s="76"/>
      <c r="F14" s="9"/>
      <c r="G14" s="4"/>
      <c r="H14" s="25"/>
      <c r="I14" s="19"/>
      <c r="J14" s="19"/>
      <c r="K14" s="19"/>
      <c r="L14" s="19"/>
      <c r="M14" s="19"/>
      <c r="N14" s="26"/>
      <c r="O14" s="3"/>
      <c r="P14" s="3"/>
      <c r="Q14" s="3"/>
      <c r="R14" s="3"/>
      <c r="S14" s="3"/>
      <c r="T14" s="3"/>
      <c r="U14" s="3"/>
      <c r="V14" s="3"/>
      <c r="W14" s="3"/>
      <c r="X14" s="3"/>
      <c r="Y14" s="3"/>
      <c r="AN14" s="2" t="s">
        <v>9</v>
      </c>
      <c r="AO14" s="2" t="s">
        <v>4</v>
      </c>
    </row>
    <row r="15" spans="1:59" s="6" customFormat="1" ht="39.75" customHeight="1" x14ac:dyDescent="0.25">
      <c r="A15" s="3"/>
      <c r="B15" s="7"/>
      <c r="C15" s="41" t="s">
        <v>28</v>
      </c>
      <c r="D15" s="16"/>
      <c r="E15" s="17"/>
      <c r="F15" s="15" t="s">
        <v>2</v>
      </c>
      <c r="G15" s="4"/>
      <c r="H15" s="18" t="s">
        <v>2</v>
      </c>
      <c r="I15" s="19"/>
      <c r="J15" s="20" t="e">
        <f>I15*#REF!</f>
        <v>#REF!</v>
      </c>
      <c r="K15" s="20">
        <v>0</v>
      </c>
      <c r="L15" s="20" t="e">
        <f>K15*#REF!</f>
        <v>#REF!</v>
      </c>
      <c r="M15" s="20">
        <v>0</v>
      </c>
      <c r="N15" s="21" t="e">
        <f>M15*#REF!</f>
        <v>#REF!</v>
      </c>
      <c r="O15" s="3"/>
      <c r="P15" s="3"/>
      <c r="Q15" s="3"/>
      <c r="R15" s="3"/>
      <c r="S15" s="3"/>
      <c r="T15" s="3"/>
      <c r="U15" s="3"/>
      <c r="V15" s="3"/>
      <c r="W15" s="3"/>
      <c r="X15" s="3"/>
      <c r="Y15" s="3"/>
      <c r="AL15" s="22" t="s">
        <v>8</v>
      </c>
      <c r="AN15" s="22" t="s">
        <v>7</v>
      </c>
      <c r="AO15" s="22" t="s">
        <v>4</v>
      </c>
      <c r="AS15" s="2" t="s">
        <v>6</v>
      </c>
      <c r="AY15" s="23" t="e">
        <f>IF(#REF!="základní",E15,0)</f>
        <v>#REF!</v>
      </c>
      <c r="AZ15" s="23" t="e">
        <f>IF(#REF!="snížená",E15,0)</f>
        <v>#REF!</v>
      </c>
      <c r="BA15" s="23" t="e">
        <f>IF(#REF!="zákl. přenesená",E15,0)</f>
        <v>#REF!</v>
      </c>
      <c r="BB15" s="23" t="e">
        <f>IF(#REF!="sníž. přenesená",E15,0)</f>
        <v>#REF!</v>
      </c>
      <c r="BC15" s="23" t="e">
        <f>IF(#REF!="nulová",E15,0)</f>
        <v>#REF!</v>
      </c>
      <c r="BD15" s="2" t="s">
        <v>4</v>
      </c>
      <c r="BE15" s="23" t="e">
        <f>ROUND(D15*#REF!,2)</f>
        <v>#REF!</v>
      </c>
      <c r="BF15" s="2" t="s">
        <v>8</v>
      </c>
      <c r="BG15" s="22" t="s">
        <v>12</v>
      </c>
    </row>
    <row r="16" spans="1:59" s="6" customFormat="1" ht="39.75" customHeight="1" x14ac:dyDescent="0.25">
      <c r="A16" s="3"/>
      <c r="B16" s="7"/>
      <c r="C16" s="76" t="s">
        <v>29</v>
      </c>
      <c r="D16" s="76"/>
      <c r="E16" s="76"/>
      <c r="F16" s="9"/>
      <c r="G16" s="4"/>
      <c r="H16" s="25"/>
      <c r="I16" s="19"/>
      <c r="J16" s="19"/>
      <c r="K16" s="19"/>
      <c r="L16" s="19"/>
      <c r="M16" s="19"/>
      <c r="N16" s="26"/>
      <c r="O16" s="3"/>
      <c r="P16" s="3"/>
      <c r="Q16" s="3"/>
      <c r="R16" s="3"/>
      <c r="S16" s="3"/>
      <c r="T16" s="3"/>
      <c r="U16" s="3"/>
      <c r="V16" s="3"/>
      <c r="W16" s="3"/>
      <c r="X16" s="3"/>
      <c r="Y16" s="3"/>
      <c r="AN16" s="2" t="s">
        <v>9</v>
      </c>
      <c r="AO16" s="2" t="s">
        <v>4</v>
      </c>
    </row>
    <row r="17" spans="1:59" s="6" customFormat="1" ht="44.25" customHeight="1" x14ac:dyDescent="0.25">
      <c r="A17" s="3"/>
      <c r="B17" s="7"/>
      <c r="C17" s="41" t="s">
        <v>30</v>
      </c>
      <c r="D17" s="16"/>
      <c r="E17" s="17"/>
      <c r="F17" s="15" t="s">
        <v>2</v>
      </c>
      <c r="G17" s="4"/>
      <c r="H17" s="18" t="s">
        <v>2</v>
      </c>
      <c r="I17" s="19"/>
      <c r="J17" s="20" t="e">
        <f>I17*#REF!</f>
        <v>#REF!</v>
      </c>
      <c r="K17" s="20">
        <v>0</v>
      </c>
      <c r="L17" s="20" t="e">
        <f>K17*#REF!</f>
        <v>#REF!</v>
      </c>
      <c r="M17" s="20">
        <v>0</v>
      </c>
      <c r="N17" s="21" t="e">
        <f>M17*#REF!</f>
        <v>#REF!</v>
      </c>
      <c r="O17" s="3"/>
      <c r="P17" s="3"/>
      <c r="Q17" s="3"/>
      <c r="R17" s="3"/>
      <c r="S17" s="3"/>
      <c r="T17" s="3"/>
      <c r="U17" s="3"/>
      <c r="V17" s="3"/>
      <c r="W17" s="3"/>
      <c r="X17" s="3"/>
      <c r="Y17" s="3"/>
      <c r="AL17" s="22" t="s">
        <v>8</v>
      </c>
      <c r="AN17" s="22" t="s">
        <v>7</v>
      </c>
      <c r="AO17" s="22" t="s">
        <v>4</v>
      </c>
      <c r="AS17" s="2" t="s">
        <v>6</v>
      </c>
      <c r="AY17" s="23" t="e">
        <f>IF(#REF!="základní",E17,0)</f>
        <v>#REF!</v>
      </c>
      <c r="AZ17" s="23" t="e">
        <f>IF(#REF!="snížená",E17,0)</f>
        <v>#REF!</v>
      </c>
      <c r="BA17" s="23" t="e">
        <f>IF(#REF!="zákl. přenesená",E17,0)</f>
        <v>#REF!</v>
      </c>
      <c r="BB17" s="23" t="e">
        <f>IF(#REF!="sníž. přenesená",E17,0)</f>
        <v>#REF!</v>
      </c>
      <c r="BC17" s="23" t="e">
        <f>IF(#REF!="nulová",E17,0)</f>
        <v>#REF!</v>
      </c>
      <c r="BD17" s="2" t="s">
        <v>4</v>
      </c>
      <c r="BE17" s="23" t="e">
        <f>ROUND(D17*#REF!,2)</f>
        <v>#REF!</v>
      </c>
      <c r="BF17" s="2" t="s">
        <v>8</v>
      </c>
      <c r="BG17" s="22" t="s">
        <v>13</v>
      </c>
    </row>
    <row r="18" spans="1:59" s="6" customFormat="1" ht="50.25" customHeight="1" x14ac:dyDescent="0.25">
      <c r="A18" s="3"/>
      <c r="B18" s="7"/>
      <c r="C18" s="77" t="s">
        <v>56</v>
      </c>
      <c r="D18" s="77"/>
      <c r="E18" s="77"/>
      <c r="F18" s="9"/>
      <c r="G18" s="4"/>
      <c r="H18" s="25"/>
      <c r="I18" s="19"/>
      <c r="J18" s="19"/>
      <c r="K18" s="19"/>
      <c r="L18" s="19"/>
      <c r="M18" s="19"/>
      <c r="N18" s="26"/>
      <c r="O18" s="3"/>
      <c r="P18" s="3"/>
      <c r="Q18" s="3"/>
      <c r="R18" s="3"/>
      <c r="S18" s="3"/>
      <c r="T18" s="3"/>
      <c r="U18" s="3"/>
      <c r="V18" s="3"/>
      <c r="W18" s="3"/>
      <c r="X18" s="3"/>
      <c r="Y18" s="3"/>
      <c r="AN18" s="2" t="s">
        <v>9</v>
      </c>
      <c r="AO18" s="2" t="s">
        <v>4</v>
      </c>
    </row>
    <row r="19" spans="1:59" s="6" customFormat="1" ht="42" customHeight="1" x14ac:dyDescent="0.25">
      <c r="A19" s="3"/>
      <c r="B19" s="7"/>
      <c r="C19" s="41" t="s">
        <v>31</v>
      </c>
      <c r="D19" s="16"/>
      <c r="E19" s="17"/>
      <c r="F19" s="15" t="s">
        <v>2</v>
      </c>
      <c r="G19" s="4"/>
      <c r="H19" s="18" t="s">
        <v>2</v>
      </c>
      <c r="I19" s="19"/>
      <c r="J19" s="20" t="e">
        <f>I19*#REF!</f>
        <v>#REF!</v>
      </c>
      <c r="K19" s="20">
        <v>0</v>
      </c>
      <c r="L19" s="20" t="e">
        <f>K19*#REF!</f>
        <v>#REF!</v>
      </c>
      <c r="M19" s="20">
        <v>0</v>
      </c>
      <c r="N19" s="21" t="e">
        <f>M19*#REF!</f>
        <v>#REF!</v>
      </c>
      <c r="O19" s="3"/>
      <c r="P19" s="3"/>
      <c r="Q19" s="3"/>
      <c r="R19" s="3"/>
      <c r="S19" s="3"/>
      <c r="T19" s="3"/>
      <c r="U19" s="3"/>
      <c r="V19" s="3"/>
      <c r="W19" s="3"/>
      <c r="X19" s="3"/>
      <c r="Y19" s="3"/>
      <c r="AL19" s="22" t="s">
        <v>8</v>
      </c>
      <c r="AN19" s="22" t="s">
        <v>7</v>
      </c>
      <c r="AO19" s="22" t="s">
        <v>4</v>
      </c>
      <c r="AS19" s="2" t="s">
        <v>6</v>
      </c>
      <c r="AY19" s="23" t="e">
        <f>IF(#REF!="základní",E19,0)</f>
        <v>#REF!</v>
      </c>
      <c r="AZ19" s="23" t="e">
        <f>IF(#REF!="snížená",E19,0)</f>
        <v>#REF!</v>
      </c>
      <c r="BA19" s="23" t="e">
        <f>IF(#REF!="zákl. přenesená",E19,0)</f>
        <v>#REF!</v>
      </c>
      <c r="BB19" s="23" t="e">
        <f>IF(#REF!="sníž. přenesená",E19,0)</f>
        <v>#REF!</v>
      </c>
      <c r="BC19" s="23" t="e">
        <f>IF(#REF!="nulová",E19,0)</f>
        <v>#REF!</v>
      </c>
      <c r="BD19" s="2" t="s">
        <v>4</v>
      </c>
      <c r="BE19" s="23" t="e">
        <f>ROUND(D19*#REF!,2)</f>
        <v>#REF!</v>
      </c>
      <c r="BF19" s="2" t="s">
        <v>8</v>
      </c>
      <c r="BG19" s="22" t="s">
        <v>14</v>
      </c>
    </row>
    <row r="20" spans="1:59" s="6" customFormat="1" ht="54.75" customHeight="1" x14ac:dyDescent="0.25">
      <c r="A20" s="3"/>
      <c r="B20" s="7"/>
      <c r="C20" s="77" t="s">
        <v>55</v>
      </c>
      <c r="D20" s="78"/>
      <c r="E20" s="78"/>
      <c r="F20" s="9"/>
      <c r="G20" s="4"/>
      <c r="H20" s="25"/>
      <c r="I20" s="19"/>
      <c r="J20" s="19"/>
      <c r="K20" s="19"/>
      <c r="L20" s="19"/>
      <c r="M20" s="19"/>
      <c r="N20" s="26"/>
      <c r="O20" s="3"/>
      <c r="P20" s="3"/>
      <c r="Q20" s="3"/>
      <c r="R20" s="3"/>
      <c r="S20" s="3"/>
      <c r="T20" s="3"/>
      <c r="U20" s="3"/>
      <c r="V20" s="3"/>
      <c r="W20" s="3"/>
      <c r="X20" s="3"/>
      <c r="Y20" s="3"/>
      <c r="AN20" s="2" t="s">
        <v>9</v>
      </c>
      <c r="AO20" s="2" t="s">
        <v>4</v>
      </c>
    </row>
    <row r="21" spans="1:59" s="6" customFormat="1" ht="46.5" customHeight="1" x14ac:dyDescent="0.25">
      <c r="A21" s="3"/>
      <c r="B21" s="7"/>
      <c r="C21" s="41" t="s">
        <v>32</v>
      </c>
      <c r="D21" s="16"/>
      <c r="E21" s="17"/>
      <c r="F21" s="15" t="s">
        <v>2</v>
      </c>
      <c r="G21" s="4"/>
      <c r="H21" s="18" t="s">
        <v>2</v>
      </c>
      <c r="I21" s="19"/>
      <c r="J21" s="20" t="e">
        <f>I21*#REF!</f>
        <v>#REF!</v>
      </c>
      <c r="K21" s="20">
        <v>0</v>
      </c>
      <c r="L21" s="20" t="e">
        <f>K21*#REF!</f>
        <v>#REF!</v>
      </c>
      <c r="M21" s="20">
        <v>0</v>
      </c>
      <c r="N21" s="21" t="e">
        <f>M21*#REF!</f>
        <v>#REF!</v>
      </c>
      <c r="O21" s="3"/>
      <c r="P21" s="3"/>
      <c r="Q21" s="3"/>
      <c r="R21" s="3"/>
      <c r="S21" s="3"/>
      <c r="T21" s="3"/>
      <c r="U21" s="3"/>
      <c r="V21" s="3"/>
      <c r="W21" s="3"/>
      <c r="X21" s="3"/>
      <c r="Y21" s="3"/>
      <c r="AL21" s="22" t="s">
        <v>8</v>
      </c>
      <c r="AN21" s="22" t="s">
        <v>7</v>
      </c>
      <c r="AO21" s="22" t="s">
        <v>4</v>
      </c>
      <c r="AS21" s="2" t="s">
        <v>6</v>
      </c>
      <c r="AY21" s="23" t="e">
        <f>IF(#REF!="základní",E21,0)</f>
        <v>#REF!</v>
      </c>
      <c r="AZ21" s="23" t="e">
        <f>IF(#REF!="snížená",E21,0)</f>
        <v>#REF!</v>
      </c>
      <c r="BA21" s="23" t="e">
        <f>IF(#REF!="zákl. přenesená",E21,0)</f>
        <v>#REF!</v>
      </c>
      <c r="BB21" s="23" t="e">
        <f>IF(#REF!="sníž. přenesená",E21,0)</f>
        <v>#REF!</v>
      </c>
      <c r="BC21" s="23" t="e">
        <f>IF(#REF!="nulová",E21,0)</f>
        <v>#REF!</v>
      </c>
      <c r="BD21" s="2" t="s">
        <v>4</v>
      </c>
      <c r="BE21" s="23" t="e">
        <f>ROUND(D21*#REF!,2)</f>
        <v>#REF!</v>
      </c>
      <c r="BF21" s="2" t="s">
        <v>8</v>
      </c>
      <c r="BG21" s="22" t="s">
        <v>15</v>
      </c>
    </row>
    <row r="22" spans="1:59" s="6" customFormat="1" ht="100.5" customHeight="1" x14ac:dyDescent="0.25">
      <c r="A22" s="3"/>
      <c r="B22" s="7"/>
      <c r="C22" s="77" t="s">
        <v>33</v>
      </c>
      <c r="D22" s="77"/>
      <c r="E22" s="77"/>
      <c r="F22" s="9"/>
      <c r="G22" s="4"/>
      <c r="H22" s="27"/>
      <c r="I22" s="28"/>
      <c r="J22" s="28"/>
      <c r="K22" s="28"/>
      <c r="L22" s="28"/>
      <c r="M22" s="28"/>
      <c r="N22" s="29"/>
      <c r="O22" s="3"/>
      <c r="P22" s="3"/>
      <c r="Q22" s="3"/>
      <c r="R22" s="3"/>
      <c r="S22" s="3"/>
      <c r="T22" s="3"/>
      <c r="U22" s="3"/>
      <c r="V22" s="3"/>
      <c r="W22" s="3"/>
      <c r="X22" s="3"/>
      <c r="Y22" s="3"/>
      <c r="AN22" s="2" t="s">
        <v>9</v>
      </c>
      <c r="AO22" s="2" t="s">
        <v>4</v>
      </c>
    </row>
    <row r="23" spans="1:59" s="6" customFormat="1" ht="50.25" customHeight="1" x14ac:dyDescent="0.25">
      <c r="A23" s="3"/>
      <c r="B23" s="61"/>
      <c r="C23" s="41" t="s">
        <v>34</v>
      </c>
      <c r="D23" s="16"/>
      <c r="E23" s="63"/>
      <c r="F23" s="11"/>
      <c r="G23" s="4"/>
      <c r="H23" s="3"/>
      <c r="I23" s="3"/>
      <c r="J23" s="3"/>
      <c r="K23" s="3"/>
      <c r="L23" s="3"/>
      <c r="M23" s="3"/>
      <c r="N23" s="3"/>
      <c r="O23" s="3"/>
      <c r="P23" s="3"/>
      <c r="Q23" s="3"/>
      <c r="R23" s="3"/>
      <c r="S23" s="3"/>
      <c r="T23" s="3"/>
      <c r="U23" s="3"/>
      <c r="V23" s="3"/>
      <c r="W23" s="3"/>
      <c r="X23" s="3"/>
      <c r="Y23" s="3"/>
    </row>
    <row r="24" spans="1:59" ht="28.5" customHeight="1" x14ac:dyDescent="0.25">
      <c r="B24" s="61"/>
      <c r="C24" s="77" t="s">
        <v>35</v>
      </c>
      <c r="D24" s="77"/>
      <c r="E24" s="79"/>
    </row>
    <row r="25" spans="1:59" ht="46.5" customHeight="1" x14ac:dyDescent="0.25">
      <c r="B25" s="62"/>
      <c r="C25" s="41" t="s">
        <v>36</v>
      </c>
      <c r="D25" s="16"/>
      <c r="E25" s="63"/>
    </row>
    <row r="26" spans="1:59" ht="29.25" customHeight="1" x14ac:dyDescent="0.25">
      <c r="B26" s="62"/>
      <c r="C26" s="77" t="s">
        <v>37</v>
      </c>
      <c r="D26" s="77"/>
      <c r="E26" s="79"/>
    </row>
    <row r="27" spans="1:59" ht="50.25" customHeight="1" x14ac:dyDescent="0.25">
      <c r="B27" s="62"/>
      <c r="C27" s="41" t="s">
        <v>32</v>
      </c>
      <c r="D27" s="16"/>
      <c r="E27" s="63"/>
    </row>
    <row r="28" spans="1:59" ht="86.25" customHeight="1" x14ac:dyDescent="0.25">
      <c r="B28" s="62"/>
      <c r="C28" s="77" t="s">
        <v>54</v>
      </c>
      <c r="D28" s="77"/>
      <c r="E28" s="79"/>
    </row>
    <row r="29" spans="1:59" ht="58.5" customHeight="1" x14ac:dyDescent="0.25">
      <c r="B29" s="62"/>
      <c r="C29" s="86" t="s">
        <v>60</v>
      </c>
      <c r="D29" s="16"/>
      <c r="E29" s="63"/>
    </row>
    <row r="30" spans="1:59" ht="38.25" customHeight="1" x14ac:dyDescent="0.25">
      <c r="B30" s="62"/>
      <c r="C30" s="77" t="s">
        <v>38</v>
      </c>
      <c r="D30" s="77"/>
      <c r="E30" s="79"/>
    </row>
    <row r="31" spans="1:59" ht="48.75" customHeight="1" x14ac:dyDescent="0.25">
      <c r="B31" s="62"/>
      <c r="C31" s="41" t="s">
        <v>61</v>
      </c>
      <c r="D31" s="16"/>
      <c r="E31" s="63"/>
    </row>
    <row r="32" spans="1:59" ht="41.25" customHeight="1" x14ac:dyDescent="0.25">
      <c r="B32" s="62"/>
      <c r="C32" s="77" t="s">
        <v>39</v>
      </c>
      <c r="D32" s="77"/>
      <c r="E32" s="79"/>
    </row>
    <row r="33" spans="2:5" ht="50.25" customHeight="1" x14ac:dyDescent="0.25">
      <c r="B33" s="62"/>
      <c r="C33" s="41" t="s">
        <v>63</v>
      </c>
      <c r="D33" s="16"/>
      <c r="E33" s="63"/>
    </row>
    <row r="34" spans="2:5" ht="42.75" customHeight="1" x14ac:dyDescent="0.25">
      <c r="B34" s="62"/>
      <c r="C34" s="77" t="s">
        <v>39</v>
      </c>
      <c r="D34" s="77"/>
      <c r="E34" s="79"/>
    </row>
    <row r="35" spans="2:5" ht="43.5" customHeight="1" x14ac:dyDescent="0.25">
      <c r="B35" s="62"/>
      <c r="C35" s="41" t="s">
        <v>62</v>
      </c>
      <c r="D35" s="16"/>
      <c r="E35" s="63"/>
    </row>
    <row r="36" spans="2:5" ht="51.75" customHeight="1" x14ac:dyDescent="0.25">
      <c r="B36" s="62"/>
      <c r="C36" s="82" t="s">
        <v>40</v>
      </c>
      <c r="D36" s="82"/>
      <c r="E36" s="83"/>
    </row>
    <row r="37" spans="2:5" ht="59.25" customHeight="1" x14ac:dyDescent="0.25">
      <c r="B37" s="62"/>
      <c r="C37" s="41" t="s">
        <v>41</v>
      </c>
      <c r="D37" s="16"/>
      <c r="E37" s="63"/>
    </row>
    <row r="38" spans="2:5" ht="204" customHeight="1" x14ac:dyDescent="0.25">
      <c r="B38" s="62"/>
      <c r="C38" s="77" t="s">
        <v>42</v>
      </c>
      <c r="D38" s="77"/>
      <c r="E38" s="79"/>
    </row>
    <row r="39" spans="2:5" ht="42.75" customHeight="1" x14ac:dyDescent="0.25">
      <c r="B39" s="62"/>
      <c r="C39" s="41" t="s">
        <v>43</v>
      </c>
      <c r="D39" s="16"/>
      <c r="E39" s="63"/>
    </row>
    <row r="40" spans="2:5" ht="234.75" customHeight="1" x14ac:dyDescent="0.25">
      <c r="B40" s="62"/>
      <c r="C40" s="77" t="s">
        <v>44</v>
      </c>
      <c r="D40" s="77"/>
      <c r="E40" s="79"/>
    </row>
    <row r="41" spans="2:5" ht="60.75" customHeight="1" x14ac:dyDescent="0.25">
      <c r="B41" s="62"/>
      <c r="C41" s="41" t="s">
        <v>45</v>
      </c>
      <c r="D41" s="16"/>
      <c r="E41" s="63"/>
    </row>
    <row r="42" spans="2:5" ht="300" customHeight="1" x14ac:dyDescent="0.25">
      <c r="B42" s="62"/>
      <c r="C42" s="77" t="s">
        <v>46</v>
      </c>
      <c r="D42" s="77"/>
      <c r="E42" s="79"/>
    </row>
    <row r="43" spans="2:5" ht="33" customHeight="1" x14ac:dyDescent="0.25">
      <c r="B43" s="62"/>
      <c r="C43" s="41" t="s">
        <v>64</v>
      </c>
      <c r="D43" s="16"/>
      <c r="E43" s="63"/>
    </row>
    <row r="44" spans="2:5" ht="31.5" customHeight="1" x14ac:dyDescent="0.25">
      <c r="B44" s="62"/>
      <c r="C44" s="77" t="s">
        <v>47</v>
      </c>
      <c r="D44" s="77"/>
      <c r="E44" s="79"/>
    </row>
    <row r="45" spans="2:5" ht="31.5" customHeight="1" x14ac:dyDescent="0.25">
      <c r="B45" s="62"/>
      <c r="C45" s="41" t="s">
        <v>48</v>
      </c>
      <c r="D45" s="16"/>
      <c r="E45" s="63"/>
    </row>
    <row r="46" spans="2:5" ht="49.5" customHeight="1" x14ac:dyDescent="0.25">
      <c r="B46" s="67"/>
      <c r="C46" s="80" t="s">
        <v>49</v>
      </c>
      <c r="D46" s="80"/>
      <c r="E46" s="81"/>
    </row>
    <row r="47" spans="2:5" x14ac:dyDescent="0.25">
      <c r="B47" s="62"/>
      <c r="C47" s="41" t="s">
        <v>65</v>
      </c>
      <c r="D47" s="16"/>
      <c r="E47" s="63"/>
    </row>
    <row r="48" spans="2:5" ht="41.25" customHeight="1" x14ac:dyDescent="0.25">
      <c r="B48" s="67"/>
      <c r="C48" s="84" t="s">
        <v>67</v>
      </c>
      <c r="D48" s="84"/>
      <c r="E48" s="85"/>
    </row>
    <row r="49" spans="2:5" ht="25.5" customHeight="1" x14ac:dyDescent="0.25">
      <c r="B49" s="62"/>
      <c r="C49" s="41" t="s">
        <v>68</v>
      </c>
      <c r="D49" s="16"/>
      <c r="E49" s="63"/>
    </row>
    <row r="50" spans="2:5" ht="24.75" customHeight="1" x14ac:dyDescent="0.25">
      <c r="B50" s="67"/>
      <c r="C50" s="84" t="s">
        <v>69</v>
      </c>
      <c r="D50" s="84"/>
      <c r="E50" s="85"/>
    </row>
    <row r="51" spans="2:5" x14ac:dyDescent="0.25">
      <c r="B51" s="62"/>
      <c r="C51" s="41" t="s">
        <v>70</v>
      </c>
      <c r="D51" s="16"/>
      <c r="E51" s="63"/>
    </row>
    <row r="52" spans="2:5" ht="113.25" customHeight="1" x14ac:dyDescent="0.25">
      <c r="B52" s="67"/>
      <c r="C52" s="84" t="s">
        <v>73</v>
      </c>
      <c r="D52" s="84"/>
      <c r="E52" s="85"/>
    </row>
    <row r="53" spans="2:5" x14ac:dyDescent="0.25">
      <c r="B53" s="62"/>
      <c r="C53" s="41" t="s">
        <v>71</v>
      </c>
      <c r="D53" s="16"/>
      <c r="E53" s="63"/>
    </row>
    <row r="54" spans="2:5" ht="100.5" customHeight="1" x14ac:dyDescent="0.25">
      <c r="B54" s="67"/>
      <c r="C54" s="84" t="s">
        <v>72</v>
      </c>
      <c r="D54" s="84"/>
      <c r="E54" s="85"/>
    </row>
    <row r="55" spans="2:5" x14ac:dyDescent="0.25">
      <c r="B55" s="62"/>
      <c r="C55" s="41" t="s">
        <v>74</v>
      </c>
      <c r="D55" s="16"/>
      <c r="E55" s="63"/>
    </row>
    <row r="56" spans="2:5" ht="41.25" customHeight="1" x14ac:dyDescent="0.25">
      <c r="B56" s="67"/>
      <c r="C56" s="84" t="s">
        <v>66</v>
      </c>
      <c r="D56" s="84"/>
      <c r="E56" s="85"/>
    </row>
    <row r="57" spans="2:5" x14ac:dyDescent="0.25">
      <c r="B57" s="68"/>
      <c r="C57" s="69" t="s">
        <v>75</v>
      </c>
      <c r="D57" s="70"/>
      <c r="E57" s="71"/>
    </row>
    <row r="58" spans="2:5" ht="90" customHeight="1" x14ac:dyDescent="0.25">
      <c r="B58" s="67"/>
      <c r="C58" s="84" t="s">
        <v>76</v>
      </c>
      <c r="D58" s="84"/>
      <c r="E58" s="85"/>
    </row>
    <row r="59" spans="2:5" ht="15.75" customHeight="1" x14ac:dyDescent="0.25">
      <c r="B59" s="68"/>
      <c r="C59" s="69" t="s">
        <v>77</v>
      </c>
      <c r="D59" s="70"/>
      <c r="E59" s="71"/>
    </row>
    <row r="60" spans="2:5" ht="27" customHeight="1" x14ac:dyDescent="0.25">
      <c r="B60" s="67"/>
      <c r="C60" s="84" t="s">
        <v>78</v>
      </c>
      <c r="D60" s="84"/>
      <c r="E60" s="85"/>
    </row>
    <row r="61" spans="2:5" x14ac:dyDescent="0.25">
      <c r="B61" s="68"/>
      <c r="C61" s="69" t="s">
        <v>79</v>
      </c>
      <c r="D61" s="70"/>
      <c r="E61" s="71"/>
    </row>
    <row r="62" spans="2:5" ht="169.5" customHeight="1" x14ac:dyDescent="0.25">
      <c r="B62" s="67"/>
      <c r="C62" s="84" t="s">
        <v>80</v>
      </c>
      <c r="D62" s="84"/>
      <c r="E62" s="85"/>
    </row>
    <row r="63" spans="2:5" x14ac:dyDescent="0.25">
      <c r="B63" s="68"/>
      <c r="C63" s="69" t="s">
        <v>81</v>
      </c>
      <c r="D63" s="70"/>
      <c r="E63" s="71"/>
    </row>
    <row r="64" spans="2:5" ht="171.75" customHeight="1" x14ac:dyDescent="0.25">
      <c r="B64" s="67"/>
      <c r="C64" s="84" t="s">
        <v>82</v>
      </c>
      <c r="D64" s="84"/>
      <c r="E64" s="85"/>
    </row>
    <row r="65" spans="2:5" x14ac:dyDescent="0.25">
      <c r="B65" s="68"/>
      <c r="C65" s="69" t="s">
        <v>83</v>
      </c>
      <c r="D65" s="70"/>
      <c r="E65" s="71"/>
    </row>
    <row r="66" spans="2:5" ht="217.5" customHeight="1" x14ac:dyDescent="0.25">
      <c r="B66" s="67"/>
      <c r="C66" s="84" t="s">
        <v>84</v>
      </c>
      <c r="D66" s="84"/>
      <c r="E66" s="85"/>
    </row>
    <row r="67" spans="2:5" x14ac:dyDescent="0.25">
      <c r="B67" s="68"/>
      <c r="C67" s="69"/>
      <c r="D67" s="70"/>
      <c r="E67" s="71"/>
    </row>
    <row r="68" spans="2:5" x14ac:dyDescent="0.25">
      <c r="B68" s="67"/>
      <c r="C68" s="80"/>
      <c r="D68" s="80"/>
      <c r="E68" s="81"/>
    </row>
  </sheetData>
  <mergeCells count="32">
    <mergeCell ref="C68:E68"/>
    <mergeCell ref="C58:E58"/>
    <mergeCell ref="C60:E60"/>
    <mergeCell ref="C62:E62"/>
    <mergeCell ref="C64:E64"/>
    <mergeCell ref="C66:E66"/>
    <mergeCell ref="C48:E48"/>
    <mergeCell ref="C50:E50"/>
    <mergeCell ref="C52:E52"/>
    <mergeCell ref="C54:E54"/>
    <mergeCell ref="C56:E56"/>
    <mergeCell ref="C46:E46"/>
    <mergeCell ref="C36:E36"/>
    <mergeCell ref="C38:E38"/>
    <mergeCell ref="C40:E40"/>
    <mergeCell ref="C42:E42"/>
    <mergeCell ref="C44:E44"/>
    <mergeCell ref="C26:E26"/>
    <mergeCell ref="C28:E28"/>
    <mergeCell ref="C30:E30"/>
    <mergeCell ref="C32:E32"/>
    <mergeCell ref="C34:E34"/>
    <mergeCell ref="C16:E16"/>
    <mergeCell ref="C18:E18"/>
    <mergeCell ref="C20:E20"/>
    <mergeCell ref="C22:E22"/>
    <mergeCell ref="C24:E24"/>
    <mergeCell ref="G2:P2"/>
    <mergeCell ref="C8:E8"/>
    <mergeCell ref="C10:E10"/>
    <mergeCell ref="C12:E12"/>
    <mergeCell ref="C14:E14"/>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G9"/>
  <sheetViews>
    <sheetView workbookViewId="0">
      <selection activeCell="R6" sqref="R6"/>
    </sheetView>
  </sheetViews>
  <sheetFormatPr defaultRowHeight="15" x14ac:dyDescent="0.25"/>
  <cols>
    <col min="1" max="1" width="7.140625" style="47" customWidth="1"/>
    <col min="2" max="2" width="1" style="47" customWidth="1"/>
    <col min="3" max="3" width="43.5703125" style="47" customWidth="1"/>
    <col min="4" max="4" width="17.28515625" style="47" customWidth="1"/>
    <col min="5" max="5" width="21.7109375" style="47" customWidth="1"/>
    <col min="6" max="6" width="19.140625" style="47" hidden="1" customWidth="1"/>
    <col min="7" max="7" width="8" style="47" customWidth="1"/>
    <col min="8" max="8" width="9.28515625" style="47" hidden="1" customWidth="1"/>
    <col min="9" max="14" width="12.140625" style="47" hidden="1" customWidth="1"/>
    <col min="15" max="15" width="14" style="47" hidden="1" customWidth="1"/>
    <col min="16" max="16" width="10.5703125" style="47" customWidth="1"/>
    <col min="17" max="17" width="14" style="47" customWidth="1"/>
    <col min="18" max="18" width="10.5703125" style="47" customWidth="1"/>
    <col min="19" max="19" width="12.85546875" style="47" customWidth="1"/>
    <col min="20" max="20" width="9.42578125" style="47" customWidth="1"/>
    <col min="21" max="21" width="12.85546875" style="47" customWidth="1"/>
    <col min="22" max="22" width="14" style="47" customWidth="1"/>
    <col min="23" max="23" width="9.42578125" style="47" customWidth="1"/>
    <col min="24" max="24" width="12.85546875" style="47" customWidth="1"/>
    <col min="25" max="25" width="14" style="47" customWidth="1"/>
    <col min="26" max="16384" width="9.140625" style="47"/>
  </cols>
  <sheetData>
    <row r="2" spans="2:59" s="6" customFormat="1" x14ac:dyDescent="0.25">
      <c r="B2" s="12"/>
      <c r="C2" s="13"/>
      <c r="D2" s="52"/>
      <c r="E2" s="52"/>
      <c r="F2" s="52"/>
      <c r="G2" s="49"/>
    </row>
    <row r="3" spans="2:59" s="6" customFormat="1" x14ac:dyDescent="0.25">
      <c r="B3" s="7"/>
      <c r="C3" s="9"/>
      <c r="G3" s="49"/>
    </row>
    <row r="4" spans="2:59" s="6" customFormat="1" x14ac:dyDescent="0.25">
      <c r="B4" s="7"/>
      <c r="C4" s="9"/>
      <c r="G4" s="49"/>
    </row>
    <row r="5" spans="2:59" s="6" customFormat="1" ht="15.75" x14ac:dyDescent="0.25">
      <c r="B5" s="42"/>
      <c r="C5" s="43"/>
      <c r="D5" s="44" t="s">
        <v>17</v>
      </c>
      <c r="E5" s="45" t="s">
        <v>18</v>
      </c>
      <c r="G5" s="49"/>
    </row>
    <row r="6" spans="2:59" s="6" customFormat="1" ht="105" customHeight="1" x14ac:dyDescent="0.25">
      <c r="B6" s="49"/>
      <c r="C6" s="64" t="s">
        <v>50</v>
      </c>
      <c r="D6" s="54"/>
      <c r="E6" s="55"/>
      <c r="F6" s="53"/>
      <c r="G6" s="49"/>
      <c r="H6" s="56" t="s">
        <v>2</v>
      </c>
      <c r="J6" s="57" t="e">
        <f>I6*#REF!</f>
        <v>#REF!</v>
      </c>
      <c r="K6" s="57">
        <v>0</v>
      </c>
      <c r="L6" s="57" t="e">
        <f>K6*#REF!</f>
        <v>#REF!</v>
      </c>
      <c r="M6" s="57">
        <v>0</v>
      </c>
      <c r="N6" s="58" t="e">
        <f>M6*#REF!</f>
        <v>#REF!</v>
      </c>
      <c r="AL6" s="22" t="s">
        <v>8</v>
      </c>
      <c r="AN6" s="22" t="s">
        <v>7</v>
      </c>
      <c r="AO6" s="22" t="s">
        <v>4</v>
      </c>
      <c r="AS6" s="48" t="s">
        <v>6</v>
      </c>
      <c r="AY6" s="59" t="e">
        <f>IF(#REF!="základní",E6,0)</f>
        <v>#REF!</v>
      </c>
      <c r="AZ6" s="59" t="e">
        <f>IF(#REF!="snížená",E6,0)</f>
        <v>#REF!</v>
      </c>
      <c r="BA6" s="59" t="e">
        <f>IF(#REF!="zákl. přenesená",E6,0)</f>
        <v>#REF!</v>
      </c>
      <c r="BB6" s="59" t="e">
        <f>IF(#REF!="sníž. přenesená",E6,0)</f>
        <v>#REF!</v>
      </c>
      <c r="BC6" s="59" t="e">
        <f>IF(#REF!="nulová",E6,0)</f>
        <v>#REF!</v>
      </c>
      <c r="BD6" s="48" t="s">
        <v>4</v>
      </c>
      <c r="BE6" s="59" t="e">
        <f>ROUND(D6*#REF!,2)</f>
        <v>#REF!</v>
      </c>
      <c r="BF6" s="48" t="s">
        <v>8</v>
      </c>
      <c r="BG6" s="22" t="s">
        <v>8</v>
      </c>
    </row>
    <row r="7" spans="2:59" s="6" customFormat="1" ht="113.25" customHeight="1" x14ac:dyDescent="0.25">
      <c r="B7" s="49"/>
      <c r="C7" s="64" t="s">
        <v>50</v>
      </c>
      <c r="D7" s="54"/>
      <c r="E7" s="55"/>
      <c r="F7" s="53"/>
      <c r="G7" s="49"/>
      <c r="H7" s="56" t="s">
        <v>2</v>
      </c>
      <c r="J7" s="57" t="e">
        <f>I7*#REF!</f>
        <v>#REF!</v>
      </c>
      <c r="K7" s="57">
        <v>0</v>
      </c>
      <c r="L7" s="57" t="e">
        <f>K7*#REF!</f>
        <v>#REF!</v>
      </c>
      <c r="M7" s="57">
        <v>0</v>
      </c>
      <c r="N7" s="58" t="e">
        <f>M7*#REF!</f>
        <v>#REF!</v>
      </c>
      <c r="AL7" s="22" t="s">
        <v>8</v>
      </c>
      <c r="AN7" s="22" t="s">
        <v>7</v>
      </c>
      <c r="AO7" s="22" t="s">
        <v>4</v>
      </c>
      <c r="AS7" s="48" t="s">
        <v>6</v>
      </c>
      <c r="AY7" s="59" t="e">
        <f>IF(#REF!="základní",E7,0)</f>
        <v>#REF!</v>
      </c>
      <c r="AZ7" s="59" t="e">
        <f>IF(#REF!="snížená",E7,0)</f>
        <v>#REF!</v>
      </c>
      <c r="BA7" s="59" t="e">
        <f>IF(#REF!="zákl. přenesená",E7,0)</f>
        <v>#REF!</v>
      </c>
      <c r="BB7" s="59" t="e">
        <f>IF(#REF!="sníž. přenesená",E7,0)</f>
        <v>#REF!</v>
      </c>
      <c r="BC7" s="59" t="e">
        <f>IF(#REF!="nulová",E7,0)</f>
        <v>#REF!</v>
      </c>
      <c r="BD7" s="48" t="s">
        <v>4</v>
      </c>
      <c r="BE7" s="59" t="e">
        <f>ROUND(D7*#REF!,2)</f>
        <v>#REF!</v>
      </c>
      <c r="BF7" s="48" t="s">
        <v>8</v>
      </c>
      <c r="BG7" s="22" t="s">
        <v>10</v>
      </c>
    </row>
    <row r="8" spans="2:59" s="6" customFormat="1" ht="83.25" customHeight="1" x14ac:dyDescent="0.25">
      <c r="B8" s="49"/>
      <c r="C8" s="64" t="s">
        <v>51</v>
      </c>
      <c r="D8" s="54"/>
      <c r="E8" s="55"/>
      <c r="F8" s="53"/>
      <c r="G8" s="49"/>
      <c r="H8" s="56" t="s">
        <v>2</v>
      </c>
      <c r="J8" s="57" t="e">
        <f>I8*#REF!</f>
        <v>#REF!</v>
      </c>
      <c r="K8" s="57">
        <v>0</v>
      </c>
      <c r="L8" s="57" t="e">
        <f>K8*#REF!</f>
        <v>#REF!</v>
      </c>
      <c r="M8" s="57">
        <v>0</v>
      </c>
      <c r="N8" s="58" t="e">
        <f>M8*#REF!</f>
        <v>#REF!</v>
      </c>
      <c r="AL8" s="22" t="s">
        <v>8</v>
      </c>
      <c r="AN8" s="22" t="s">
        <v>7</v>
      </c>
      <c r="AO8" s="22" t="s">
        <v>4</v>
      </c>
      <c r="AS8" s="48" t="s">
        <v>6</v>
      </c>
      <c r="AY8" s="59" t="e">
        <f>IF(#REF!="základní",E8,0)</f>
        <v>#REF!</v>
      </c>
      <c r="AZ8" s="59" t="e">
        <f>IF(#REF!="snížená",E8,0)</f>
        <v>#REF!</v>
      </c>
      <c r="BA8" s="59" t="e">
        <f>IF(#REF!="zákl. přenesená",E8,0)</f>
        <v>#REF!</v>
      </c>
      <c r="BB8" s="59" t="e">
        <f>IF(#REF!="sníž. přenesená",E8,0)</f>
        <v>#REF!</v>
      </c>
      <c r="BC8" s="59" t="e">
        <f>IF(#REF!="nulová",E8,0)</f>
        <v>#REF!</v>
      </c>
      <c r="BD8" s="48" t="s">
        <v>4</v>
      </c>
      <c r="BE8" s="59" t="e">
        <f>ROUND(D8*#REF!,2)</f>
        <v>#REF!</v>
      </c>
      <c r="BF8" s="48" t="s">
        <v>8</v>
      </c>
      <c r="BG8" s="22" t="s">
        <v>19</v>
      </c>
    </row>
    <row r="9" spans="2:59" s="6" customFormat="1" ht="67.5" customHeight="1" x14ac:dyDescent="0.25">
      <c r="B9" s="50"/>
      <c r="C9" s="65" t="s">
        <v>52</v>
      </c>
      <c r="D9" s="54"/>
      <c r="E9" s="51"/>
      <c r="F9" s="51"/>
      <c r="G9" s="4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9"/>
  <sheetViews>
    <sheetView workbookViewId="0">
      <selection activeCell="E14" sqref="E14"/>
    </sheetView>
  </sheetViews>
  <sheetFormatPr defaultRowHeight="15" x14ac:dyDescent="0.25"/>
  <cols>
    <col min="1" max="1" width="7.140625" style="1" customWidth="1"/>
    <col min="2" max="2" width="1" style="1" customWidth="1"/>
    <col min="3" max="3" width="3.5703125" style="1" customWidth="1"/>
    <col min="4" max="4" width="43.5703125" style="1" customWidth="1"/>
    <col min="5" max="5" width="25.7109375" style="1" customWidth="1"/>
    <col min="6" max="6" width="32.5703125" style="1" customWidth="1"/>
    <col min="7" max="7" width="0.140625" style="1" customWidth="1"/>
    <col min="8" max="8" width="8" style="1" customWidth="1"/>
    <col min="9" max="9" width="9.28515625" style="1" hidden="1" customWidth="1"/>
    <col min="10" max="15" width="12.140625" style="1" hidden="1" customWidth="1"/>
    <col min="16" max="16" width="14" style="1" hidden="1" customWidth="1"/>
    <col min="17" max="17" width="10.5703125" style="1" customWidth="1"/>
    <col min="18" max="18" width="14" style="1" customWidth="1"/>
    <col min="19" max="19" width="10.5703125" style="1" customWidth="1"/>
    <col min="20" max="20" width="12.85546875" style="1" customWidth="1"/>
    <col min="21" max="21" width="9.42578125" style="1" customWidth="1"/>
    <col min="22" max="22" width="12.85546875" style="1" customWidth="1"/>
    <col min="23" max="23" width="14" style="1" customWidth="1"/>
    <col min="24" max="24" width="9.42578125" style="1" customWidth="1"/>
    <col min="25" max="25" width="12.85546875" style="1" customWidth="1"/>
    <col min="26" max="26" width="14" style="1" customWidth="1"/>
    <col min="27" max="16384" width="9.140625" style="1"/>
  </cols>
  <sheetData>
    <row r="2" spans="1:60" x14ac:dyDescent="0.25">
      <c r="H2" s="72"/>
      <c r="I2" s="72"/>
      <c r="J2" s="72"/>
      <c r="K2" s="72"/>
      <c r="L2" s="72"/>
      <c r="M2" s="72"/>
      <c r="N2" s="72"/>
      <c r="O2" s="72"/>
      <c r="P2" s="72"/>
      <c r="Q2" s="72"/>
      <c r="AO2" s="2" t="s">
        <v>0</v>
      </c>
    </row>
    <row r="3" spans="1:60" s="6" customFormat="1" x14ac:dyDescent="0.25">
      <c r="A3" s="3"/>
      <c r="B3" s="12"/>
      <c r="C3" s="13"/>
      <c r="D3" s="13"/>
      <c r="E3" s="13"/>
      <c r="F3" s="13"/>
      <c r="G3" s="13"/>
      <c r="H3" s="5"/>
      <c r="N3" s="3"/>
      <c r="O3" s="3"/>
      <c r="P3" s="3"/>
      <c r="Q3" s="3"/>
      <c r="R3" s="3"/>
      <c r="S3" s="3"/>
      <c r="T3" s="3"/>
      <c r="U3" s="3"/>
      <c r="V3" s="3"/>
      <c r="W3" s="3"/>
      <c r="X3" s="3"/>
      <c r="Y3" s="3"/>
      <c r="Z3" s="3"/>
    </row>
    <row r="4" spans="1:60" s="6" customFormat="1" ht="18" x14ac:dyDescent="0.25">
      <c r="A4" s="3"/>
      <c r="B4" s="7"/>
      <c r="C4" s="8" t="s">
        <v>16</v>
      </c>
      <c r="D4" s="9"/>
      <c r="E4" s="46" t="s">
        <v>20</v>
      </c>
      <c r="F4" s="9"/>
      <c r="G4" s="9"/>
      <c r="H4" s="5"/>
      <c r="N4" s="3"/>
      <c r="O4" s="3"/>
      <c r="P4" s="3"/>
      <c r="Q4" s="3"/>
      <c r="R4" s="3"/>
      <c r="S4" s="3"/>
      <c r="T4" s="3"/>
      <c r="U4" s="3"/>
      <c r="V4" s="3"/>
      <c r="W4" s="3"/>
      <c r="X4" s="3"/>
      <c r="Y4" s="3"/>
      <c r="Z4" s="3"/>
    </row>
    <row r="5" spans="1:60" s="6" customFormat="1" x14ac:dyDescent="0.25">
      <c r="A5" s="3"/>
      <c r="B5" s="7"/>
      <c r="C5" s="9"/>
      <c r="D5" s="9"/>
      <c r="E5" s="9"/>
      <c r="F5" s="9"/>
      <c r="G5" s="9"/>
      <c r="H5" s="5"/>
      <c r="N5" s="3"/>
      <c r="O5" s="3"/>
      <c r="P5" s="3"/>
      <c r="Q5" s="3"/>
      <c r="R5" s="3"/>
      <c r="S5" s="3"/>
      <c r="T5" s="3"/>
      <c r="U5" s="3"/>
      <c r="V5" s="3"/>
      <c r="W5" s="3"/>
      <c r="X5" s="3"/>
      <c r="Y5" s="3"/>
      <c r="Z5" s="3"/>
    </row>
    <row r="6" spans="1:60" s="30" customFormat="1" ht="25.9" customHeight="1" x14ac:dyDescent="0.25">
      <c r="B6" s="31"/>
      <c r="C6" s="32"/>
      <c r="D6" s="32"/>
      <c r="E6" s="33" t="s">
        <v>17</v>
      </c>
      <c r="F6" s="34" t="s">
        <v>18</v>
      </c>
      <c r="G6" s="32"/>
      <c r="H6" s="35"/>
      <c r="I6" s="36"/>
      <c r="J6" s="37"/>
      <c r="K6" s="38" t="e">
        <f>SUM(K7:K8)</f>
        <v>#REF!</v>
      </c>
      <c r="L6" s="37"/>
      <c r="M6" s="38" t="e">
        <f>SUM(M7:M8)</f>
        <v>#REF!</v>
      </c>
      <c r="N6" s="37"/>
      <c r="O6" s="39" t="e">
        <f>SUM(O7:O8)</f>
        <v>#REF!</v>
      </c>
      <c r="AM6" s="30" t="s">
        <v>4</v>
      </c>
      <c r="AO6" s="30" t="s">
        <v>3</v>
      </c>
      <c r="AP6" s="30" t="s">
        <v>5</v>
      </c>
      <c r="AT6" s="30" t="s">
        <v>6</v>
      </c>
      <c r="BF6" s="40" t="e">
        <f>SUM(BF7:BF8)</f>
        <v>#REF!</v>
      </c>
    </row>
    <row r="7" spans="1:60" s="6" customFormat="1" ht="16.5" customHeight="1" x14ac:dyDescent="0.25">
      <c r="A7" s="3"/>
      <c r="B7" s="7"/>
      <c r="C7" s="14" t="s">
        <v>5</v>
      </c>
      <c r="D7" s="41" t="s">
        <v>21</v>
      </c>
      <c r="E7" s="16"/>
      <c r="F7" s="17"/>
      <c r="G7" s="15" t="s">
        <v>2</v>
      </c>
      <c r="H7" s="4"/>
      <c r="I7" s="18" t="s">
        <v>2</v>
      </c>
      <c r="J7" s="19"/>
      <c r="K7" s="20" t="e">
        <f>J7*#REF!</f>
        <v>#REF!</v>
      </c>
      <c r="L7" s="20">
        <v>0</v>
      </c>
      <c r="M7" s="20" t="e">
        <f>L7*#REF!</f>
        <v>#REF!</v>
      </c>
      <c r="N7" s="20">
        <v>0</v>
      </c>
      <c r="O7" s="21" t="e">
        <f>N7*#REF!</f>
        <v>#REF!</v>
      </c>
      <c r="P7" s="3"/>
      <c r="Q7" s="3"/>
      <c r="R7" s="3"/>
      <c r="S7" s="3"/>
      <c r="T7" s="3"/>
      <c r="U7" s="3"/>
      <c r="V7" s="3"/>
      <c r="W7" s="3"/>
      <c r="X7" s="3"/>
      <c r="Y7" s="3"/>
      <c r="Z7" s="3"/>
      <c r="AM7" s="22" t="s">
        <v>8</v>
      </c>
      <c r="AO7" s="22" t="s">
        <v>7</v>
      </c>
      <c r="AP7" s="22" t="s">
        <v>4</v>
      </c>
      <c r="AT7" s="2" t="s">
        <v>6</v>
      </c>
      <c r="AZ7" s="23" t="e">
        <f>IF(#REF!="základní",F7,0)</f>
        <v>#REF!</v>
      </c>
      <c r="BA7" s="23" t="e">
        <f>IF(#REF!="snížená",F7,0)</f>
        <v>#REF!</v>
      </c>
      <c r="BB7" s="23" t="e">
        <f>IF(#REF!="zákl. přenesená",F7,0)</f>
        <v>#REF!</v>
      </c>
      <c r="BC7" s="23" t="e">
        <f>IF(#REF!="sníž. přenesená",F7,0)</f>
        <v>#REF!</v>
      </c>
      <c r="BD7" s="23" t="e">
        <f>IF(#REF!="nulová",F7,0)</f>
        <v>#REF!</v>
      </c>
      <c r="BE7" s="2" t="s">
        <v>4</v>
      </c>
      <c r="BF7" s="23" t="e">
        <f>ROUND(E7*#REF!,2)</f>
        <v>#REF!</v>
      </c>
      <c r="BG7" s="2" t="s">
        <v>8</v>
      </c>
      <c r="BH7" s="22" t="s">
        <v>1</v>
      </c>
    </row>
    <row r="8" spans="1:60" s="6" customFormat="1" x14ac:dyDescent="0.25">
      <c r="A8" s="3"/>
      <c r="B8" s="7"/>
      <c r="C8" s="9"/>
      <c r="D8" s="66" t="s">
        <v>53</v>
      </c>
      <c r="E8" s="24"/>
      <c r="F8" s="9"/>
      <c r="G8" s="9"/>
      <c r="H8" s="4"/>
      <c r="I8" s="25"/>
      <c r="J8" s="19"/>
      <c r="K8" s="19"/>
      <c r="L8" s="19"/>
      <c r="M8" s="19"/>
      <c r="N8" s="19"/>
      <c r="O8" s="26"/>
      <c r="P8" s="3"/>
      <c r="Q8" s="3"/>
      <c r="R8" s="3"/>
      <c r="S8" s="3"/>
      <c r="T8" s="3"/>
      <c r="U8" s="3"/>
      <c r="V8" s="3"/>
      <c r="W8" s="3"/>
      <c r="X8" s="3"/>
      <c r="Y8" s="3"/>
      <c r="Z8" s="3"/>
      <c r="AO8" s="2" t="s">
        <v>9</v>
      </c>
      <c r="AP8" s="2" t="s">
        <v>4</v>
      </c>
    </row>
    <row r="9" spans="1:60" s="6" customFormat="1" ht="6.95" customHeight="1" x14ac:dyDescent="0.25">
      <c r="A9" s="3"/>
      <c r="B9" s="10"/>
      <c r="C9" s="11"/>
      <c r="D9" s="11"/>
      <c r="E9" s="11"/>
      <c r="F9" s="11"/>
      <c r="G9" s="11"/>
      <c r="H9" s="4"/>
      <c r="I9" s="3"/>
      <c r="J9" s="3"/>
      <c r="K9" s="3"/>
      <c r="L9" s="3"/>
      <c r="M9" s="3"/>
      <c r="N9" s="3"/>
      <c r="O9" s="3"/>
      <c r="P9" s="3"/>
      <c r="Q9" s="3"/>
      <c r="R9" s="3"/>
      <c r="S9" s="3"/>
      <c r="T9" s="3"/>
      <c r="U9" s="3"/>
      <c r="V9" s="3"/>
      <c r="W9" s="3"/>
      <c r="X9" s="3"/>
      <c r="Y9" s="3"/>
      <c r="Z9" s="3"/>
    </row>
  </sheetData>
  <mergeCells count="1">
    <mergeCell ref="H2:Q2"/>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Gastro</vt:lpstr>
      <vt:lpstr>VZT</vt:lpstr>
      <vt:lpstr>Výtah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Koričanská</dc:creator>
  <cp:lastModifiedBy>Daniela Koričanská</cp:lastModifiedBy>
  <dcterms:created xsi:type="dcterms:W3CDTF">2024-02-09T04:40:26Z</dcterms:created>
  <dcterms:modified xsi:type="dcterms:W3CDTF">2025-03-11T11:24:35Z</dcterms:modified>
</cp:coreProperties>
</file>