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boril\Nextcloud\Zakazky_maleho_rozsahu\2025\2_ctvrtleti\mobilni_sluzby\podklady_petro\"/>
    </mc:Choice>
  </mc:AlternateContent>
  <bookViews>
    <workbookView xWindow="0" yWindow="0" windowWidth="23040" windowHeight="10068"/>
  </bookViews>
  <sheets>
    <sheet name="Příloha č. 3" sheetId="1" r:id="rId1"/>
  </sheets>
  <calcPr calcId="152511"/>
</workbook>
</file>

<file path=xl/calcChain.xml><?xml version="1.0" encoding="utf-8"?>
<calcChain xmlns="http://schemas.openxmlformats.org/spreadsheetml/2006/main">
  <c r="G33" i="1" l="1"/>
  <c r="I33" i="1" s="1"/>
  <c r="G31" i="1"/>
  <c r="I31" i="1" s="1"/>
  <c r="G30" i="1"/>
  <c r="I30" i="1" s="1"/>
  <c r="G29" i="1"/>
  <c r="I29" i="1" s="1"/>
  <c r="G28" i="1"/>
  <c r="I28" i="1" s="1"/>
  <c r="G26" i="1"/>
  <c r="I26" i="1" s="1"/>
  <c r="G25" i="1"/>
  <c r="I25" i="1" s="1"/>
  <c r="G24" i="1"/>
  <c r="I24" i="1" s="1"/>
  <c r="G22" i="1"/>
  <c r="I22" i="1" s="1"/>
  <c r="D22" i="1"/>
  <c r="D21" i="1"/>
  <c r="G21" i="1" s="1"/>
  <c r="I21" i="1" s="1"/>
  <c r="D20" i="1"/>
  <c r="G20" i="1" s="1"/>
  <c r="I20" i="1" s="1"/>
  <c r="I19" i="1"/>
  <c r="G19" i="1"/>
  <c r="G17" i="1"/>
  <c r="I17" i="1" s="1"/>
  <c r="I16" i="1"/>
  <c r="G16" i="1"/>
  <c r="G15" i="1"/>
  <c r="I15" i="1" s="1"/>
  <c r="I13" i="1"/>
  <c r="G13" i="1"/>
  <c r="G12" i="1"/>
  <c r="I12" i="1" s="1"/>
  <c r="I11" i="1"/>
  <c r="G11" i="1"/>
  <c r="G10" i="1"/>
  <c r="I10" i="1" s="1"/>
  <c r="I8" i="1"/>
  <c r="G8" i="1"/>
  <c r="G7" i="1"/>
  <c r="I7" i="1" s="1"/>
  <c r="I6" i="1"/>
  <c r="G6" i="1"/>
  <c r="G5" i="1"/>
  <c r="I4" i="1"/>
  <c r="G4" i="1"/>
  <c r="G34" i="1" l="1"/>
  <c r="G36" i="1" s="1"/>
  <c r="I5" i="1"/>
  <c r="I34" i="1" s="1"/>
  <c r="I36" i="1" s="1"/>
</calcChain>
</file>

<file path=xl/sharedStrings.xml><?xml version="1.0" encoding="utf-8"?>
<sst xmlns="http://schemas.openxmlformats.org/spreadsheetml/2006/main" count="100" uniqueCount="77">
  <si>
    <t>Požadované služby</t>
  </si>
  <si>
    <t>Jednotka</t>
  </si>
  <si>
    <t>Cena Kč / jednotka</t>
  </si>
  <si>
    <t>Počet jednotek</t>
  </si>
  <si>
    <t>Cena datový balíček</t>
  </si>
  <si>
    <t>Cena bez DPH</t>
  </si>
  <si>
    <t xml:space="preserve"> DPH</t>
  </si>
  <si>
    <t>Cena vč. DPH</t>
  </si>
  <si>
    <t>(bez DPH)</t>
  </si>
  <si>
    <t>za 1 prům. měsíc</t>
  </si>
  <si>
    <t>(v %)</t>
  </si>
  <si>
    <t>Hlasový tarif minutový bez volných minut a SMS</t>
  </si>
  <si>
    <t>1.</t>
  </si>
  <si>
    <t>Tarif 1 – měsíční tarif bez volných minut a SMS, bez datového balíčku</t>
  </si>
  <si>
    <t>1 SIM</t>
  </si>
  <si>
    <t>2.</t>
  </si>
  <si>
    <t>Tarif 2 – měsíční tarif bez volných minut a SMS + data FUP 1 GB</t>
  </si>
  <si>
    <t>3.</t>
  </si>
  <si>
    <t>Tarif 3 – měsíční tarif bez volných minut a SMS + data FUP 3 GB</t>
  </si>
  <si>
    <t>4.</t>
  </si>
  <si>
    <t>Tarif 4 – měsíční tarif bez volných minut a SMS + data FUP 6 GB</t>
  </si>
  <si>
    <t>5.</t>
  </si>
  <si>
    <t>Tarif 5 – měsíční tarif bez volných minut a SMS + data FUP 12 GB</t>
  </si>
  <si>
    <t>vnitrostátní odchozí hovory</t>
  </si>
  <si>
    <t>6.</t>
  </si>
  <si>
    <t>ČR vlastní mobilní síť</t>
  </si>
  <si>
    <t>1 minuta</t>
  </si>
  <si>
    <t>7.</t>
  </si>
  <si>
    <t>ČR ostatní mobilní sítě</t>
  </si>
  <si>
    <t>8.</t>
  </si>
  <si>
    <t>ČR vlastní pevná síť</t>
  </si>
  <si>
    <t>9.</t>
  </si>
  <si>
    <t>ČR ostatní pevné sítě</t>
  </si>
  <si>
    <t>služby SMS, MMS</t>
  </si>
  <si>
    <t>10.</t>
  </si>
  <si>
    <t>odchozí SMS vlastní síť</t>
  </si>
  <si>
    <t>1 SMS</t>
  </si>
  <si>
    <t>11.</t>
  </si>
  <si>
    <t>odchozí SMS ostatní sítě</t>
  </si>
  <si>
    <t>12.</t>
  </si>
  <si>
    <t>všechny sítě odchozí MMS</t>
  </si>
  <si>
    <t>1 MMS</t>
  </si>
  <si>
    <t>Hlasový tarif s neomezeným voláním a SMS v ČR</t>
  </si>
  <si>
    <t>13.</t>
  </si>
  <si>
    <t>Tarif 6 – měsíční tarif s neomezeným voláním a SMS, bez datového balíčku</t>
  </si>
  <si>
    <t>14.</t>
  </si>
  <si>
    <t>Tarif 7 – měsíční tarif s neomezeným voláním a SMS + data FUP 3 GB</t>
  </si>
  <si>
    <t>15.</t>
  </si>
  <si>
    <t>Tarif 8 – měsíční tarif s neomezeným voláním a SMS + data FUP 6 GB</t>
  </si>
  <si>
    <t>16.</t>
  </si>
  <si>
    <t>Tarif 9 – měsíční tarif s neomezeným voláním a SMS + data FUP 12 GB</t>
  </si>
  <si>
    <t>Datové tarify:</t>
  </si>
  <si>
    <t>17.</t>
  </si>
  <si>
    <t>Tarif 10 – datový tarif FUP 20 GB</t>
  </si>
  <si>
    <t>18.</t>
  </si>
  <si>
    <t xml:space="preserve">Tarif 11 – datový tarif FUP 200 GB </t>
  </si>
  <si>
    <t>19.</t>
  </si>
  <si>
    <t xml:space="preserve">Tarif 12 – datový tarif bez FUP </t>
  </si>
  <si>
    <t>Mezinárodní volání do vybraných států EU</t>
  </si>
  <si>
    <t>20.</t>
  </si>
  <si>
    <t>Slovensko, Polsko, Německo, Rakousko, Itálie, Francie</t>
  </si>
  <si>
    <t>21.</t>
  </si>
  <si>
    <t>Ostatní státy EU</t>
  </si>
  <si>
    <t>22.</t>
  </si>
  <si>
    <t>SMS Slovensko, Polsko, Německo, Rakousko, Itálie, Francie</t>
  </si>
  <si>
    <t>23.</t>
  </si>
  <si>
    <t>SMS ostatní státy EU</t>
  </si>
  <si>
    <t>Další služby</t>
  </si>
  <si>
    <t>24.</t>
  </si>
  <si>
    <t>Druhá SIM se stejným tel. číslem</t>
  </si>
  <si>
    <t>NABÍDKOVÁ CENA ZA JEDEN MĚSÍC SLUŽEB</t>
  </si>
  <si>
    <t>NABÍDKOVÁ CENA ZA DOBU PLNĚNÍ 36 měsíců</t>
  </si>
  <si>
    <t xml:space="preserve">Poznámky k vyplnění tabulky: </t>
  </si>
  <si>
    <t xml:space="preserve">Dodavatel vyplní do tabulky jednotlivé nabídkové ceny. Uvedené ceny jsou závazné. </t>
  </si>
  <si>
    <t xml:space="preserve">Počet SIM karet a předpokládaný počet jednotek (počet tarifů a odebraných služeb) byl stanoven na základě plnění stávajicí smlouvy a předpokládaného využití tarifů a služeb pro další období. </t>
  </si>
  <si>
    <t>Skutečné množství odebíraných SIM a odebraných služeb bude záviset na potřebách zadavatele.</t>
  </si>
  <si>
    <t>V případě, že dodavatel nenabízi požadovaný FUP, poskytne nejblišší vyšší FUP dle možnosti dodavatele V případě, že dodavatel nenabízí min. požadovanou rychlost po vyčerpání FUP, poskytne nejblišší vyšší rychlost dle možnosti dodavatele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</si>
</sst>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č&quot;;[Red]\-#,##0.00\ &quot;Kč&quot;"/>
    <numFmt numFmtId="43" formatCode="_-* #,##0.00\ _K_č_-;\-* #,##0.00\ _K_č_-;_-* &quot;-&quot;??\ _K_č_-;_-@_-"/>
    <numFmt numFmtId="164" formatCode="#,##0.00\ &quot;Kč&quot;"/>
  </numFmts>
  <fonts count="16" x14ac:knownFonts="1">
    <font>
      <sz val="11"/>
      <color indexed="64"/>
      <name val="Calibri"/>
    </font>
    <font>
      <b/>
      <sz val="11"/>
      <color indexed="64"/>
      <name val="Calibri"/>
    </font>
    <font>
      <sz val="12"/>
      <color indexed="64"/>
      <name val="Times New Roman"/>
    </font>
    <font>
      <sz val="10.5"/>
      <color indexed="64"/>
      <name val="Arial"/>
    </font>
    <font>
      <b/>
      <sz val="14"/>
      <name val="Arial"/>
    </font>
    <font>
      <b/>
      <sz val="10.5"/>
      <name val="Arial"/>
    </font>
    <font>
      <sz val="10.5"/>
      <name val="Arial"/>
    </font>
    <font>
      <sz val="11"/>
      <color indexed="64"/>
      <name val="Arial"/>
    </font>
    <font>
      <sz val="10.5"/>
      <color indexed="64"/>
      <name val="Tahoma"/>
    </font>
    <font>
      <b/>
      <sz val="10.5"/>
      <name val="Tahoma"/>
    </font>
    <font>
      <sz val="10.5"/>
      <name val="Tahoma"/>
    </font>
    <font>
      <sz val="12"/>
      <name val="Times New Roman"/>
    </font>
    <font>
      <b/>
      <sz val="12"/>
      <name val="Times New Roman"/>
    </font>
    <font>
      <i/>
      <sz val="12"/>
      <color indexed="64"/>
      <name val="Times New Roman"/>
    </font>
    <font>
      <b/>
      <sz val="12"/>
      <color indexed="64"/>
      <name val="Times New Roman"/>
    </font>
    <font>
      <sz val="11"/>
      <color indexed="64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</patternFill>
    </fill>
    <fill>
      <patternFill patternType="solid">
        <fgColor theme="4" tint="0.79998168889431442"/>
        <bgColor indexed="65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5" fillId="0" borderId="0" applyFont="0" applyFill="0" applyBorder="0" applyProtection="0"/>
  </cellStyleXfs>
  <cellXfs count="13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Protection="1">
      <protection hidden="1"/>
    </xf>
    <xf numFmtId="0" fontId="5" fillId="0" borderId="2" xfId="0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/>
    </xf>
    <xf numFmtId="49" fontId="5" fillId="0" borderId="5" xfId="0" applyNumberFormat="1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3" fillId="2" borderId="1" xfId="0" applyFont="1" applyFill="1" applyBorder="1" applyProtection="1"/>
    <xf numFmtId="0" fontId="5" fillId="2" borderId="2" xfId="0" applyFont="1" applyFill="1" applyBorder="1" applyProtection="1"/>
    <xf numFmtId="0" fontId="6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Protection="1"/>
    <xf numFmtId="0" fontId="3" fillId="2" borderId="3" xfId="0" applyFont="1" applyFill="1" applyBorder="1" applyProtection="1"/>
    <xf numFmtId="0" fontId="3" fillId="0" borderId="7" xfId="0" applyFont="1" applyBorder="1" applyAlignment="1" applyProtection="1">
      <alignment horizontal="center"/>
    </xf>
    <xf numFmtId="49" fontId="6" fillId="0" borderId="8" xfId="0" applyNumberFormat="1" applyFont="1" applyBorder="1" applyAlignment="1" applyProtection="1">
      <alignment horizontal="left"/>
    </xf>
    <xf numFmtId="0" fontId="6" fillId="0" borderId="9" xfId="0" applyFont="1" applyBorder="1" applyAlignment="1" applyProtection="1">
      <alignment horizontal="center"/>
    </xf>
    <xf numFmtId="43" fontId="6" fillId="0" borderId="9" xfId="1" applyNumberFormat="1" applyFont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/>
    </xf>
    <xf numFmtId="164" fontId="6" fillId="0" borderId="9" xfId="0" applyNumberFormat="1" applyFont="1" applyBorder="1" applyAlignment="1" applyProtection="1">
      <alignment horizontal="right"/>
    </xf>
    <xf numFmtId="164" fontId="6" fillId="0" borderId="10" xfId="0" applyNumberFormat="1" applyFont="1" applyBorder="1" applyAlignment="1" applyProtection="1">
      <alignment horizontal="right"/>
    </xf>
    <xf numFmtId="0" fontId="3" fillId="0" borderId="11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justify" vertical="center"/>
    </xf>
    <xf numFmtId="0" fontId="6" fillId="0" borderId="13" xfId="0" applyFont="1" applyBorder="1" applyAlignment="1" applyProtection="1">
      <alignment horizontal="center"/>
    </xf>
    <xf numFmtId="43" fontId="6" fillId="0" borderId="13" xfId="1" applyNumberFormat="1" applyFont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/>
    </xf>
    <xf numFmtId="43" fontId="6" fillId="4" borderId="13" xfId="1" applyNumberFormat="1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 applyProtection="1">
      <alignment horizontal="right"/>
    </xf>
    <xf numFmtId="164" fontId="6" fillId="0" borderId="14" xfId="0" applyNumberFormat="1" applyFont="1" applyBorder="1" applyAlignment="1" applyProtection="1">
      <alignment horizontal="right"/>
    </xf>
    <xf numFmtId="0" fontId="3" fillId="0" borderId="15" xfId="0" applyFont="1" applyBorder="1" applyAlignment="1" applyProtection="1">
      <alignment horizontal="center"/>
    </xf>
    <xf numFmtId="49" fontId="5" fillId="2" borderId="16" xfId="0" applyNumberFormat="1" applyFont="1" applyFill="1" applyBorder="1" applyAlignment="1" applyProtection="1">
      <alignment horizontal="left"/>
    </xf>
    <xf numFmtId="0" fontId="6" fillId="2" borderId="0" xfId="0" applyFont="1" applyFill="1" applyAlignment="1" applyProtection="1">
      <alignment horizontal="center"/>
    </xf>
    <xf numFmtId="43" fontId="6" fillId="2" borderId="0" xfId="1" applyNumberFormat="1" applyFont="1" applyFill="1" applyAlignment="1" applyProtection="1">
      <alignment horizontal="center" vertical="center"/>
    </xf>
    <xf numFmtId="164" fontId="6" fillId="2" borderId="0" xfId="0" applyNumberFormat="1" applyFont="1" applyFill="1" applyAlignment="1" applyProtection="1">
      <alignment horizontal="right"/>
    </xf>
    <xf numFmtId="164" fontId="6" fillId="2" borderId="17" xfId="0" applyNumberFormat="1" applyFont="1" applyFill="1" applyBorder="1" applyAlignment="1" applyProtection="1">
      <alignment horizontal="right"/>
    </xf>
    <xf numFmtId="0" fontId="3" fillId="0" borderId="15" xfId="0" applyFont="1" applyBorder="1" applyAlignment="1" applyProtection="1">
      <alignment horizontal="center"/>
      <protection locked="0"/>
    </xf>
    <xf numFmtId="49" fontId="6" fillId="0" borderId="9" xfId="0" applyNumberFormat="1" applyFont="1" applyBorder="1" applyProtection="1">
      <protection hidden="1"/>
    </xf>
    <xf numFmtId="0" fontId="6" fillId="0" borderId="9" xfId="0" applyFont="1" applyBorder="1" applyAlignment="1" applyProtection="1">
      <alignment horizontal="center"/>
      <protection hidden="1"/>
    </xf>
    <xf numFmtId="43" fontId="6" fillId="4" borderId="9" xfId="1" applyNumberFormat="1" applyFont="1" applyFill="1" applyBorder="1" applyAlignment="1" applyProtection="1">
      <alignment horizontal="center" vertical="center"/>
      <protection locked="0"/>
    </xf>
    <xf numFmtId="3" fontId="6" fillId="0" borderId="9" xfId="0" applyNumberFormat="1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  <protection hidden="1"/>
    </xf>
    <xf numFmtId="3" fontId="6" fillId="0" borderId="13" xfId="0" applyNumberFormat="1" applyFont="1" applyBorder="1" applyAlignment="1" applyProtection="1">
      <alignment horizontal="center"/>
    </xf>
    <xf numFmtId="49" fontId="6" fillId="0" borderId="13" xfId="0" applyNumberFormat="1" applyFont="1" applyBorder="1" applyProtection="1">
      <protection hidden="1"/>
    </xf>
    <xf numFmtId="49" fontId="5" fillId="2" borderId="16" xfId="0" applyNumberFormat="1" applyFont="1" applyFill="1" applyBorder="1" applyAlignment="1" applyProtection="1">
      <alignment horizontal="left"/>
      <protection hidden="1"/>
    </xf>
    <xf numFmtId="0" fontId="6" fillId="2" borderId="0" xfId="0" applyFont="1" applyFill="1" applyAlignment="1" applyProtection="1">
      <alignment horizontal="center"/>
      <protection hidden="1"/>
    </xf>
    <xf numFmtId="43" fontId="6" fillId="2" borderId="0" xfId="1" applyNumberFormat="1" applyFont="1" applyFill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hidden="1"/>
    </xf>
    <xf numFmtId="43" fontId="6" fillId="4" borderId="18" xfId="1" applyNumberFormat="1" applyFont="1" applyFill="1" applyBorder="1" applyAlignment="1" applyProtection="1">
      <alignment horizontal="center" vertical="center"/>
      <protection locked="0"/>
    </xf>
    <xf numFmtId="3" fontId="6" fillId="0" borderId="18" xfId="0" applyNumberFormat="1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164" fontId="6" fillId="0" borderId="18" xfId="0" applyNumberFormat="1" applyFont="1" applyBorder="1" applyAlignment="1" applyProtection="1">
      <alignment horizontal="right"/>
    </xf>
    <xf numFmtId="164" fontId="6" fillId="0" borderId="19" xfId="0" applyNumberFormat="1" applyFont="1" applyBorder="1" applyAlignment="1" applyProtection="1">
      <alignment horizontal="right"/>
    </xf>
    <xf numFmtId="49" fontId="6" fillId="0" borderId="20" xfId="0" applyNumberFormat="1" applyFont="1" applyBorder="1" applyProtection="1">
      <protection hidden="1"/>
    </xf>
    <xf numFmtId="0" fontId="6" fillId="0" borderId="20" xfId="0" applyFont="1" applyBorder="1" applyAlignment="1" applyProtection="1">
      <alignment horizontal="center"/>
      <protection hidden="1"/>
    </xf>
    <xf numFmtId="43" fontId="6" fillId="4" borderId="20" xfId="1" applyNumberFormat="1" applyFont="1" applyFill="1" applyBorder="1" applyAlignment="1" applyProtection="1">
      <alignment horizontal="center" vertical="center"/>
      <protection locked="0"/>
    </xf>
    <xf numFmtId="3" fontId="6" fillId="0" borderId="20" xfId="0" applyNumberFormat="1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center"/>
    </xf>
    <xf numFmtId="164" fontId="6" fillId="0" borderId="20" xfId="0" applyNumberFormat="1" applyFont="1" applyBorder="1" applyAlignment="1" applyProtection="1">
      <alignment horizontal="right"/>
    </xf>
    <xf numFmtId="164" fontId="6" fillId="0" borderId="2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/>
      <protection locked="0"/>
    </xf>
    <xf numFmtId="49" fontId="5" fillId="2" borderId="2" xfId="0" applyNumberFormat="1" applyFont="1" applyFill="1" applyBorder="1" applyProtection="1">
      <protection hidden="1"/>
    </xf>
    <xf numFmtId="0" fontId="6" fillId="2" borderId="2" xfId="0" applyFont="1" applyFill="1" applyBorder="1" applyAlignment="1" applyProtection="1">
      <alignment horizontal="center"/>
      <protection hidden="1"/>
    </xf>
    <xf numFmtId="43" fontId="6" fillId="2" borderId="2" xfId="1" applyNumberFormat="1" applyFont="1" applyFill="1" applyBorder="1" applyProtection="1"/>
    <xf numFmtId="3" fontId="6" fillId="2" borderId="2" xfId="0" applyNumberFormat="1" applyFont="1" applyFill="1" applyBorder="1" applyAlignment="1" applyProtection="1">
      <alignment horizontal="center"/>
    </xf>
    <xf numFmtId="164" fontId="6" fillId="2" borderId="2" xfId="0" applyNumberFormat="1" applyFont="1" applyFill="1" applyBorder="1" applyAlignment="1" applyProtection="1">
      <alignment horizontal="right"/>
    </xf>
    <xf numFmtId="164" fontId="6" fillId="2" borderId="3" xfId="0" applyNumberFormat="1" applyFont="1" applyFill="1" applyBorder="1" applyAlignment="1" applyProtection="1">
      <alignment horizontal="right"/>
    </xf>
    <xf numFmtId="0" fontId="7" fillId="0" borderId="8" xfId="0" applyFont="1" applyBorder="1" applyAlignment="1">
      <alignment horizontal="justify" vertical="center"/>
    </xf>
    <xf numFmtId="43" fontId="6" fillId="4" borderId="9" xfId="1" applyNumberFormat="1" applyFont="1" applyFill="1" applyBorder="1" applyProtection="1">
      <protection locked="0"/>
    </xf>
    <xf numFmtId="0" fontId="7" fillId="0" borderId="12" xfId="0" applyFont="1" applyBorder="1" applyAlignment="1">
      <alignment horizontal="justify" vertical="center"/>
    </xf>
    <xf numFmtId="43" fontId="6" fillId="0" borderId="13" xfId="1" applyNumberFormat="1" applyFont="1" applyBorder="1" applyProtection="1"/>
    <xf numFmtId="0" fontId="7" fillId="0" borderId="22" xfId="0" applyFont="1" applyBorder="1" applyAlignment="1">
      <alignment horizontal="justify" vertical="center"/>
    </xf>
    <xf numFmtId="43" fontId="6" fillId="0" borderId="20" xfId="1" applyNumberFormat="1" applyFont="1" applyBorder="1" applyProtection="1"/>
    <xf numFmtId="43" fontId="6" fillId="2" borderId="2" xfId="1" applyNumberFormat="1" applyFont="1" applyFill="1" applyBorder="1" applyProtection="1">
      <protection locked="0"/>
    </xf>
    <xf numFmtId="0" fontId="7" fillId="0" borderId="9" xfId="0" applyFont="1" applyBorder="1" applyAlignment="1">
      <alignment horizontal="justify" vertical="center"/>
    </xf>
    <xf numFmtId="0" fontId="7" fillId="0" borderId="13" xfId="0" applyFont="1" applyBorder="1" applyAlignment="1">
      <alignment horizontal="justify" vertical="center"/>
    </xf>
    <xf numFmtId="43" fontId="6" fillId="4" borderId="13" xfId="1" applyNumberFormat="1" applyFont="1" applyFill="1" applyBorder="1" applyProtection="1">
      <protection locked="0"/>
    </xf>
    <xf numFmtId="0" fontId="7" fillId="0" borderId="20" xfId="0" applyFont="1" applyBorder="1" applyAlignment="1">
      <alignment horizontal="justify" vertical="center"/>
    </xf>
    <xf numFmtId="43" fontId="6" fillId="4" borderId="20" xfId="1" applyNumberFormat="1" applyFont="1" applyFill="1" applyBorder="1" applyProtection="1">
      <protection locked="0"/>
    </xf>
    <xf numFmtId="49" fontId="6" fillId="0" borderId="9" xfId="0" applyNumberFormat="1" applyFont="1" applyBorder="1" applyAlignment="1" applyProtection="1">
      <alignment horizontal="left"/>
      <protection hidden="1"/>
    </xf>
    <xf numFmtId="49" fontId="6" fillId="0" borderId="13" xfId="0" applyNumberFormat="1" applyFont="1" applyBorder="1" applyAlignment="1" applyProtection="1">
      <alignment horizontal="left"/>
      <protection hidden="1"/>
    </xf>
    <xf numFmtId="49" fontId="6" fillId="0" borderId="20" xfId="0" applyNumberFormat="1" applyFont="1" applyBorder="1" applyAlignment="1" applyProtection="1">
      <alignment horizontal="left"/>
      <protection hidden="1"/>
    </xf>
    <xf numFmtId="0" fontId="5" fillId="2" borderId="2" xfId="0" applyFont="1" applyFill="1" applyBorder="1" applyProtection="1">
      <protection hidden="1"/>
    </xf>
    <xf numFmtId="49" fontId="6" fillId="0" borderId="23" xfId="0" applyNumberFormat="1" applyFont="1" applyBorder="1" applyAlignment="1" applyProtection="1">
      <alignment horizontal="left"/>
      <protection hidden="1"/>
    </xf>
    <xf numFmtId="0" fontId="6" fillId="0" borderId="23" xfId="0" applyFont="1" applyBorder="1" applyAlignment="1" applyProtection="1">
      <alignment horizontal="center"/>
      <protection hidden="1"/>
    </xf>
    <xf numFmtId="43" fontId="6" fillId="4" borderId="23" xfId="1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/>
    </xf>
    <xf numFmtId="164" fontId="6" fillId="0" borderId="23" xfId="0" applyNumberFormat="1" applyFont="1" applyBorder="1" applyAlignment="1" applyProtection="1">
      <alignment horizontal="right"/>
    </xf>
    <xf numFmtId="164" fontId="6" fillId="0" borderId="24" xfId="0" applyNumberFormat="1" applyFont="1" applyBorder="1" applyAlignment="1" applyProtection="1">
      <alignment horizontal="right"/>
    </xf>
    <xf numFmtId="0" fontId="3" fillId="2" borderId="25" xfId="0" applyFont="1" applyFill="1" applyBorder="1" applyAlignment="1" applyProtection="1">
      <alignment horizontal="center"/>
    </xf>
    <xf numFmtId="49" fontId="5" fillId="2" borderId="26" xfId="0" applyNumberFormat="1" applyFont="1" applyFill="1" applyBorder="1" applyProtection="1"/>
    <xf numFmtId="0" fontId="6" fillId="2" borderId="26" xfId="0" applyFont="1" applyFill="1" applyBorder="1" applyAlignment="1" applyProtection="1">
      <alignment horizontal="center"/>
    </xf>
    <xf numFmtId="49" fontId="6" fillId="2" borderId="26" xfId="0" applyNumberFormat="1" applyFont="1" applyFill="1" applyBorder="1" applyAlignment="1" applyProtection="1">
      <alignment horizontal="center"/>
    </xf>
    <xf numFmtId="164" fontId="5" fillId="2" borderId="26" xfId="0" applyNumberFormat="1" applyFont="1" applyFill="1" applyBorder="1" applyAlignment="1" applyProtection="1">
      <alignment horizontal="right"/>
    </xf>
    <xf numFmtId="0" fontId="5" fillId="2" borderId="26" xfId="0" applyFont="1" applyFill="1" applyBorder="1" applyAlignment="1" applyProtection="1">
      <alignment horizontal="right"/>
    </xf>
    <xf numFmtId="164" fontId="5" fillId="2" borderId="27" xfId="0" applyNumberFormat="1" applyFont="1" applyFill="1" applyBorder="1" applyAlignment="1" applyProtection="1">
      <alignment horizontal="right"/>
    </xf>
    <xf numFmtId="0" fontId="8" fillId="2" borderId="28" xfId="0" applyFont="1" applyFill="1" applyBorder="1" applyAlignment="1" applyProtection="1">
      <alignment horizontal="center"/>
    </xf>
    <xf numFmtId="49" fontId="9" fillId="2" borderId="29" xfId="0" applyNumberFormat="1" applyFont="1" applyFill="1" applyBorder="1" applyProtection="1"/>
    <xf numFmtId="0" fontId="10" fillId="2" borderId="29" xfId="0" applyFont="1" applyFill="1" applyBorder="1" applyAlignment="1" applyProtection="1">
      <alignment horizontal="center"/>
    </xf>
    <xf numFmtId="49" fontId="10" fillId="2" borderId="29" xfId="0" applyNumberFormat="1" applyFont="1" applyFill="1" applyBorder="1" applyAlignment="1" applyProtection="1">
      <alignment horizontal="center"/>
    </xf>
    <xf numFmtId="164" fontId="9" fillId="2" borderId="29" xfId="0" applyNumberFormat="1" applyFont="1" applyFill="1" applyBorder="1" applyAlignment="1" applyProtection="1">
      <alignment horizontal="right"/>
    </xf>
    <xf numFmtId="0" fontId="9" fillId="2" borderId="29" xfId="0" applyFont="1" applyFill="1" applyBorder="1" applyAlignment="1" applyProtection="1">
      <alignment horizontal="right"/>
    </xf>
    <xf numFmtId="164" fontId="9" fillId="2" borderId="30" xfId="0" applyNumberFormat="1" applyFont="1" applyFill="1" applyBorder="1" applyAlignment="1" applyProtection="1">
      <alignment horizontal="right"/>
    </xf>
    <xf numFmtId="0" fontId="8" fillId="2" borderId="4" xfId="0" applyFont="1" applyFill="1" applyBorder="1" applyAlignment="1" applyProtection="1">
      <alignment horizontal="center"/>
    </xf>
    <xf numFmtId="49" fontId="9" fillId="2" borderId="5" xfId="0" applyNumberFormat="1" applyFont="1" applyFill="1" applyBorder="1" applyProtection="1"/>
    <xf numFmtId="0" fontId="10" fillId="2" borderId="5" xfId="0" applyFont="1" applyFill="1" applyBorder="1" applyAlignment="1" applyProtection="1">
      <alignment horizontal="center"/>
    </xf>
    <xf numFmtId="49" fontId="10" fillId="2" borderId="5" xfId="0" applyNumberFormat="1" applyFont="1" applyFill="1" applyBorder="1" applyAlignment="1" applyProtection="1">
      <alignment horizontal="center"/>
    </xf>
    <xf numFmtId="164" fontId="9" fillId="2" borderId="5" xfId="0" applyNumberFormat="1" applyFont="1" applyFill="1" applyBorder="1" applyAlignment="1" applyProtection="1">
      <alignment horizontal="right"/>
    </xf>
    <xf numFmtId="0" fontId="9" fillId="2" borderId="5" xfId="0" applyFont="1" applyFill="1" applyBorder="1" applyAlignment="1" applyProtection="1">
      <alignment horizontal="right"/>
    </xf>
    <xf numFmtId="164" fontId="9" fillId="2" borderId="6" xfId="0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horizontal="left"/>
      <protection locked="0"/>
    </xf>
    <xf numFmtId="49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49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8" fontId="12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locked="0"/>
    </xf>
    <xf numFmtId="49" fontId="2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164" fontId="14" fillId="0" borderId="0" xfId="0" applyNumberFormat="1" applyFont="1" applyProtection="1">
      <protection hidden="1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left" vertical="center"/>
    </xf>
    <xf numFmtId="0" fontId="1" fillId="3" borderId="3" xfId="0" applyFont="1" applyFill="1" applyBorder="1" applyAlignment="1" applyProtection="1">
      <alignment horizontal="left" vertical="center"/>
    </xf>
    <xf numFmtId="0" fontId="13" fillId="0" borderId="15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17" xfId="0" applyFont="1" applyBorder="1" applyAlignment="1" applyProtection="1">
      <alignment horizontal="left"/>
      <protection locked="0"/>
    </xf>
    <xf numFmtId="0" fontId="13" fillId="0" borderId="15" xfId="0" applyFont="1" applyBorder="1" applyAlignment="1" applyProtection="1">
      <alignment horizontal="left"/>
      <protection hidden="1"/>
    </xf>
    <xf numFmtId="0" fontId="13" fillId="0" borderId="0" xfId="0" applyFont="1" applyAlignment="1" applyProtection="1">
      <alignment horizontal="left"/>
      <protection hidden="1"/>
    </xf>
    <xf numFmtId="0" fontId="13" fillId="0" borderId="17" xfId="0" applyFont="1" applyBorder="1" applyAlignment="1" applyProtection="1">
      <alignment horizontal="left"/>
      <protection hidden="1"/>
    </xf>
    <xf numFmtId="0" fontId="13" fillId="0" borderId="4" xfId="0" applyFont="1" applyBorder="1" applyAlignment="1" applyProtection="1">
      <alignment horizontal="left"/>
      <protection locked="0"/>
    </xf>
    <xf numFmtId="0" fontId="13" fillId="0" borderId="5" xfId="0" applyFont="1" applyBorder="1" applyAlignment="1" applyProtection="1">
      <alignment horizontal="left"/>
      <protection locked="0"/>
    </xf>
    <xf numFmtId="0" fontId="13" fillId="0" borderId="6" xfId="0" applyFont="1" applyBorder="1" applyAlignment="1" applyProtection="1">
      <alignment horizontal="left"/>
      <protection locked="0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B34" sqref="B34"/>
    </sheetView>
  </sheetViews>
  <sheetFormatPr defaultColWidth="9.109375" defaultRowHeight="15.6" x14ac:dyDescent="0.3"/>
  <cols>
    <col min="1" max="1" width="6.5546875" style="1" customWidth="1"/>
    <col min="2" max="2" width="101.109375" style="2" customWidth="1"/>
    <col min="3" max="3" width="15.5546875" style="2" customWidth="1"/>
    <col min="4" max="4" width="20.33203125" style="1" customWidth="1"/>
    <col min="5" max="5" width="16.6640625" style="2" bestFit="1" customWidth="1"/>
    <col min="6" max="6" width="20.33203125" style="2" customWidth="1"/>
    <col min="7" max="7" width="20.6640625" style="2" customWidth="1"/>
    <col min="8" max="8" width="6.109375" style="1" bestFit="1" customWidth="1"/>
    <col min="9" max="9" width="20.6640625" style="2" customWidth="1"/>
    <col min="10" max="10" width="6.33203125" style="1" customWidth="1"/>
    <col min="11" max="16384" width="9.109375" style="1"/>
  </cols>
  <sheetData>
    <row r="1" spans="1:9" ht="30" customHeight="1" x14ac:dyDescent="0.3">
      <c r="A1" s="119"/>
      <c r="B1" s="121" t="s">
        <v>0</v>
      </c>
      <c r="C1" s="3" t="s">
        <v>1</v>
      </c>
      <c r="D1" s="4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5" t="s">
        <v>7</v>
      </c>
    </row>
    <row r="2" spans="1:9" x14ac:dyDescent="0.3">
      <c r="A2" s="120"/>
      <c r="B2" s="122"/>
      <c r="C2" s="6"/>
      <c r="D2" s="7" t="s">
        <v>8</v>
      </c>
      <c r="E2" s="6" t="s">
        <v>9</v>
      </c>
      <c r="F2" s="7" t="s">
        <v>8</v>
      </c>
      <c r="G2" s="6" t="s">
        <v>9</v>
      </c>
      <c r="H2" s="6" t="s">
        <v>10</v>
      </c>
      <c r="I2" s="8" t="s">
        <v>9</v>
      </c>
    </row>
    <row r="3" spans="1:9" ht="15.75" customHeight="1" x14ac:dyDescent="0.3">
      <c r="A3" s="9"/>
      <c r="B3" s="10" t="s">
        <v>11</v>
      </c>
      <c r="C3" s="11"/>
      <c r="D3" s="12"/>
      <c r="E3" s="12"/>
      <c r="F3" s="12"/>
      <c r="G3" s="12"/>
      <c r="H3" s="12"/>
      <c r="I3" s="13"/>
    </row>
    <row r="4" spans="1:9" x14ac:dyDescent="0.3">
      <c r="A4" s="14" t="s">
        <v>12</v>
      </c>
      <c r="B4" s="15" t="s">
        <v>13</v>
      </c>
      <c r="C4" s="16" t="s">
        <v>14</v>
      </c>
      <c r="D4" s="17">
        <v>1</v>
      </c>
      <c r="E4" s="18">
        <v>170</v>
      </c>
      <c r="F4" s="16">
        <v>0</v>
      </c>
      <c r="G4" s="19">
        <f t="shared" ref="G4:G8" si="0">(D4*E4)+(E4*F4)</f>
        <v>170</v>
      </c>
      <c r="H4" s="16">
        <v>21</v>
      </c>
      <c r="I4" s="20">
        <f t="shared" ref="I4:I8" si="1">G4*1.21</f>
        <v>205.7</v>
      </c>
    </row>
    <row r="5" spans="1:9" x14ac:dyDescent="0.3">
      <c r="A5" s="21" t="s">
        <v>15</v>
      </c>
      <c r="B5" s="22" t="s">
        <v>16</v>
      </c>
      <c r="C5" s="23" t="s">
        <v>14</v>
      </c>
      <c r="D5" s="24">
        <v>1</v>
      </c>
      <c r="E5" s="25">
        <v>42</v>
      </c>
      <c r="F5" s="26"/>
      <c r="G5" s="27">
        <f t="shared" si="0"/>
        <v>42</v>
      </c>
      <c r="H5" s="23">
        <v>21</v>
      </c>
      <c r="I5" s="28">
        <f t="shared" si="1"/>
        <v>50.82</v>
      </c>
    </row>
    <row r="6" spans="1:9" x14ac:dyDescent="0.3">
      <c r="A6" s="21" t="s">
        <v>17</v>
      </c>
      <c r="B6" s="22" t="s">
        <v>18</v>
      </c>
      <c r="C6" s="23" t="s">
        <v>14</v>
      </c>
      <c r="D6" s="24">
        <v>1</v>
      </c>
      <c r="E6" s="25">
        <v>73</v>
      </c>
      <c r="F6" s="26"/>
      <c r="G6" s="27">
        <f t="shared" si="0"/>
        <v>73</v>
      </c>
      <c r="H6" s="23">
        <v>21</v>
      </c>
      <c r="I6" s="28">
        <f t="shared" si="1"/>
        <v>88.33</v>
      </c>
    </row>
    <row r="7" spans="1:9" x14ac:dyDescent="0.3">
      <c r="A7" s="21" t="s">
        <v>19</v>
      </c>
      <c r="B7" s="22" t="s">
        <v>20</v>
      </c>
      <c r="C7" s="23" t="s">
        <v>14</v>
      </c>
      <c r="D7" s="24">
        <v>1</v>
      </c>
      <c r="E7" s="25">
        <v>31</v>
      </c>
      <c r="F7" s="26"/>
      <c r="G7" s="27">
        <f t="shared" si="0"/>
        <v>31</v>
      </c>
      <c r="H7" s="23">
        <v>21</v>
      </c>
      <c r="I7" s="28">
        <f t="shared" si="1"/>
        <v>37.51</v>
      </c>
    </row>
    <row r="8" spans="1:9" x14ac:dyDescent="0.3">
      <c r="A8" s="21" t="s">
        <v>21</v>
      </c>
      <c r="B8" s="22" t="s">
        <v>22</v>
      </c>
      <c r="C8" s="23" t="s">
        <v>14</v>
      </c>
      <c r="D8" s="24">
        <v>1</v>
      </c>
      <c r="E8" s="25">
        <v>4</v>
      </c>
      <c r="F8" s="26"/>
      <c r="G8" s="27">
        <f t="shared" si="0"/>
        <v>4</v>
      </c>
      <c r="H8" s="23">
        <v>21</v>
      </c>
      <c r="I8" s="28">
        <f t="shared" si="1"/>
        <v>4.84</v>
      </c>
    </row>
    <row r="9" spans="1:9" x14ac:dyDescent="0.3">
      <c r="A9" s="29"/>
      <c r="B9" s="30" t="s">
        <v>23</v>
      </c>
      <c r="C9" s="31"/>
      <c r="D9" s="32"/>
      <c r="E9" s="31"/>
      <c r="F9" s="31"/>
      <c r="G9" s="33"/>
      <c r="H9" s="31"/>
      <c r="I9" s="34"/>
    </row>
    <row r="10" spans="1:9" x14ac:dyDescent="0.3">
      <c r="A10" s="35" t="s">
        <v>24</v>
      </c>
      <c r="B10" s="36" t="s">
        <v>25</v>
      </c>
      <c r="C10" s="37" t="s">
        <v>26</v>
      </c>
      <c r="D10" s="38"/>
      <c r="E10" s="39">
        <v>6000</v>
      </c>
      <c r="F10" s="16">
        <v>0</v>
      </c>
      <c r="G10" s="19">
        <f t="shared" ref="G10:G19" si="2">D10*E10</f>
        <v>0</v>
      </c>
      <c r="H10" s="16">
        <v>21</v>
      </c>
      <c r="I10" s="20">
        <f t="shared" ref="I10:I33" si="3">G10*1.21</f>
        <v>0</v>
      </c>
    </row>
    <row r="11" spans="1:9" x14ac:dyDescent="0.3">
      <c r="A11" s="35" t="s">
        <v>27</v>
      </c>
      <c r="B11" s="36" t="s">
        <v>28</v>
      </c>
      <c r="C11" s="37" t="s">
        <v>26</v>
      </c>
      <c r="D11" s="38"/>
      <c r="E11" s="39">
        <v>5000</v>
      </c>
      <c r="F11" s="16">
        <v>0</v>
      </c>
      <c r="G11" s="19">
        <f t="shared" si="2"/>
        <v>0</v>
      </c>
      <c r="H11" s="16">
        <v>21</v>
      </c>
      <c r="I11" s="20">
        <f t="shared" si="3"/>
        <v>0</v>
      </c>
    </row>
    <row r="12" spans="1:9" x14ac:dyDescent="0.3">
      <c r="A12" s="35" t="s">
        <v>29</v>
      </c>
      <c r="B12" s="36" t="s">
        <v>30</v>
      </c>
      <c r="C12" s="40" t="s">
        <v>26</v>
      </c>
      <c r="D12" s="26"/>
      <c r="E12" s="41">
        <v>500</v>
      </c>
      <c r="F12" s="23">
        <v>0</v>
      </c>
      <c r="G12" s="27">
        <f t="shared" si="2"/>
        <v>0</v>
      </c>
      <c r="H12" s="23">
        <v>21</v>
      </c>
      <c r="I12" s="28">
        <f t="shared" si="3"/>
        <v>0</v>
      </c>
    </row>
    <row r="13" spans="1:9" x14ac:dyDescent="0.3">
      <c r="A13" s="35" t="s">
        <v>31</v>
      </c>
      <c r="B13" s="42" t="s">
        <v>32</v>
      </c>
      <c r="C13" s="40" t="s">
        <v>26</v>
      </c>
      <c r="D13" s="26"/>
      <c r="E13" s="41">
        <v>500</v>
      </c>
      <c r="F13" s="23">
        <v>0</v>
      </c>
      <c r="G13" s="27">
        <f t="shared" si="2"/>
        <v>0</v>
      </c>
      <c r="H13" s="23">
        <v>21</v>
      </c>
      <c r="I13" s="28">
        <f t="shared" si="3"/>
        <v>0</v>
      </c>
    </row>
    <row r="14" spans="1:9" x14ac:dyDescent="0.3">
      <c r="A14" s="35"/>
      <c r="B14" s="43" t="s">
        <v>33</v>
      </c>
      <c r="C14" s="44"/>
      <c r="D14" s="45"/>
      <c r="E14" s="31"/>
      <c r="F14" s="31"/>
      <c r="G14" s="33"/>
      <c r="H14" s="31"/>
      <c r="I14" s="34"/>
    </row>
    <row r="15" spans="1:9" x14ac:dyDescent="0.3">
      <c r="A15" s="35" t="s">
        <v>34</v>
      </c>
      <c r="B15" s="36" t="s">
        <v>35</v>
      </c>
      <c r="C15" s="37" t="s">
        <v>36</v>
      </c>
      <c r="D15" s="38"/>
      <c r="E15" s="39">
        <v>2000</v>
      </c>
      <c r="F15" s="16">
        <v>0</v>
      </c>
      <c r="G15" s="19">
        <f t="shared" si="2"/>
        <v>0</v>
      </c>
      <c r="H15" s="16">
        <v>21</v>
      </c>
      <c r="I15" s="20">
        <f t="shared" si="3"/>
        <v>0</v>
      </c>
    </row>
    <row r="16" spans="1:9" x14ac:dyDescent="0.3">
      <c r="A16" s="35" t="s">
        <v>37</v>
      </c>
      <c r="B16" s="36" t="s">
        <v>38</v>
      </c>
      <c r="C16" s="46" t="s">
        <v>36</v>
      </c>
      <c r="D16" s="47"/>
      <c r="E16" s="48">
        <v>1000</v>
      </c>
      <c r="F16" s="49">
        <v>0</v>
      </c>
      <c r="G16" s="50">
        <f t="shared" si="2"/>
        <v>0</v>
      </c>
      <c r="H16" s="49">
        <v>21</v>
      </c>
      <c r="I16" s="51">
        <f t="shared" si="3"/>
        <v>0</v>
      </c>
    </row>
    <row r="17" spans="1:9" x14ac:dyDescent="0.3">
      <c r="A17" s="35" t="s">
        <v>39</v>
      </c>
      <c r="B17" s="52" t="s">
        <v>40</v>
      </c>
      <c r="C17" s="53" t="s">
        <v>41</v>
      </c>
      <c r="D17" s="54"/>
      <c r="E17" s="55">
        <v>20</v>
      </c>
      <c r="F17" s="56">
        <v>0</v>
      </c>
      <c r="G17" s="57">
        <f t="shared" si="2"/>
        <v>0</v>
      </c>
      <c r="H17" s="56">
        <v>21</v>
      </c>
      <c r="I17" s="58">
        <f t="shared" si="3"/>
        <v>0</v>
      </c>
    </row>
    <row r="18" spans="1:9" x14ac:dyDescent="0.3">
      <c r="A18" s="59"/>
      <c r="B18" s="60" t="s">
        <v>42</v>
      </c>
      <c r="C18" s="61"/>
      <c r="D18" s="62"/>
      <c r="E18" s="63"/>
      <c r="F18" s="63"/>
      <c r="G18" s="64"/>
      <c r="H18" s="11"/>
      <c r="I18" s="65"/>
    </row>
    <row r="19" spans="1:9" ht="15.75" customHeight="1" x14ac:dyDescent="0.3">
      <c r="A19" s="35" t="s">
        <v>43</v>
      </c>
      <c r="B19" s="66" t="s">
        <v>44</v>
      </c>
      <c r="C19" s="37" t="s">
        <v>14</v>
      </c>
      <c r="D19" s="67"/>
      <c r="E19" s="39">
        <v>5</v>
      </c>
      <c r="F19" s="16">
        <v>0</v>
      </c>
      <c r="G19" s="19">
        <f t="shared" si="2"/>
        <v>0</v>
      </c>
      <c r="H19" s="16">
        <v>21</v>
      </c>
      <c r="I19" s="20">
        <f t="shared" si="3"/>
        <v>0</v>
      </c>
    </row>
    <row r="20" spans="1:9" x14ac:dyDescent="0.3">
      <c r="A20" s="35" t="s">
        <v>45</v>
      </c>
      <c r="B20" s="68" t="s">
        <v>46</v>
      </c>
      <c r="C20" s="40" t="s">
        <v>14</v>
      </c>
      <c r="D20" s="69">
        <f>D19</f>
        <v>0</v>
      </c>
      <c r="E20" s="41">
        <v>12</v>
      </c>
      <c r="F20" s="26"/>
      <c r="G20" s="19">
        <f t="shared" ref="G20:G22" si="4">(D20*E20)+(E20*F20)</f>
        <v>0</v>
      </c>
      <c r="H20" s="23">
        <v>21</v>
      </c>
      <c r="I20" s="28">
        <f t="shared" si="3"/>
        <v>0</v>
      </c>
    </row>
    <row r="21" spans="1:9" x14ac:dyDescent="0.3">
      <c r="A21" s="35" t="s">
        <v>47</v>
      </c>
      <c r="B21" s="68" t="s">
        <v>48</v>
      </c>
      <c r="C21" s="40" t="s">
        <v>14</v>
      </c>
      <c r="D21" s="69">
        <f>D19</f>
        <v>0</v>
      </c>
      <c r="E21" s="41">
        <v>22</v>
      </c>
      <c r="F21" s="26"/>
      <c r="G21" s="19">
        <f t="shared" si="4"/>
        <v>0</v>
      </c>
      <c r="H21" s="23">
        <v>21</v>
      </c>
      <c r="I21" s="28">
        <f t="shared" si="3"/>
        <v>0</v>
      </c>
    </row>
    <row r="22" spans="1:9" x14ac:dyDescent="0.3">
      <c r="A22" s="35" t="s">
        <v>49</v>
      </c>
      <c r="B22" s="70" t="s">
        <v>50</v>
      </c>
      <c r="C22" s="53" t="s">
        <v>14</v>
      </c>
      <c r="D22" s="71">
        <f>D19</f>
        <v>0</v>
      </c>
      <c r="E22" s="55">
        <v>15</v>
      </c>
      <c r="F22" s="26"/>
      <c r="G22" s="19">
        <f t="shared" si="4"/>
        <v>0</v>
      </c>
      <c r="H22" s="56">
        <v>21</v>
      </c>
      <c r="I22" s="58">
        <f t="shared" si="3"/>
        <v>0</v>
      </c>
    </row>
    <row r="23" spans="1:9" x14ac:dyDescent="0.3">
      <c r="A23" s="59"/>
      <c r="B23" s="60" t="s">
        <v>51</v>
      </c>
      <c r="C23" s="61"/>
      <c r="D23" s="72"/>
      <c r="E23" s="11"/>
      <c r="F23" s="11"/>
      <c r="G23" s="64"/>
      <c r="H23" s="11"/>
      <c r="I23" s="65"/>
    </row>
    <row r="24" spans="1:9" x14ac:dyDescent="0.3">
      <c r="A24" s="35" t="s">
        <v>52</v>
      </c>
      <c r="B24" s="73" t="s">
        <v>53</v>
      </c>
      <c r="C24" s="37" t="s">
        <v>14</v>
      </c>
      <c r="D24" s="67"/>
      <c r="E24" s="39">
        <v>10</v>
      </c>
      <c r="F24" s="16">
        <v>0</v>
      </c>
      <c r="G24" s="19">
        <f t="shared" ref="G24:G26" si="5">D24*E24</f>
        <v>0</v>
      </c>
      <c r="H24" s="16">
        <v>21</v>
      </c>
      <c r="I24" s="20">
        <f t="shared" si="3"/>
        <v>0</v>
      </c>
    </row>
    <row r="25" spans="1:9" x14ac:dyDescent="0.3">
      <c r="A25" s="35" t="s">
        <v>54</v>
      </c>
      <c r="B25" s="74" t="s">
        <v>55</v>
      </c>
      <c r="C25" s="40" t="s">
        <v>14</v>
      </c>
      <c r="D25" s="75"/>
      <c r="E25" s="41">
        <v>5</v>
      </c>
      <c r="F25" s="23">
        <v>0</v>
      </c>
      <c r="G25" s="27">
        <f t="shared" si="5"/>
        <v>0</v>
      </c>
      <c r="H25" s="23">
        <v>21</v>
      </c>
      <c r="I25" s="28">
        <f t="shared" si="3"/>
        <v>0</v>
      </c>
    </row>
    <row r="26" spans="1:9" x14ac:dyDescent="0.3">
      <c r="A26" s="35" t="s">
        <v>56</v>
      </c>
      <c r="B26" s="76" t="s">
        <v>57</v>
      </c>
      <c r="C26" s="53" t="s">
        <v>14</v>
      </c>
      <c r="D26" s="77"/>
      <c r="E26" s="55">
        <v>6</v>
      </c>
      <c r="F26" s="56">
        <v>0</v>
      </c>
      <c r="G26" s="57">
        <f t="shared" si="5"/>
        <v>0</v>
      </c>
      <c r="H26" s="56">
        <v>21</v>
      </c>
      <c r="I26" s="58">
        <f t="shared" si="3"/>
        <v>0</v>
      </c>
    </row>
    <row r="27" spans="1:9" x14ac:dyDescent="0.3">
      <c r="A27" s="59"/>
      <c r="B27" s="60" t="s">
        <v>58</v>
      </c>
      <c r="C27" s="61"/>
      <c r="D27" s="72"/>
      <c r="E27" s="11"/>
      <c r="F27" s="11"/>
      <c r="G27" s="64"/>
      <c r="H27" s="11"/>
      <c r="I27" s="65"/>
    </row>
    <row r="28" spans="1:9" x14ac:dyDescent="0.3">
      <c r="A28" s="35" t="s">
        <v>59</v>
      </c>
      <c r="B28" s="78" t="s">
        <v>60</v>
      </c>
      <c r="C28" s="37" t="s">
        <v>26</v>
      </c>
      <c r="D28" s="38"/>
      <c r="E28" s="16">
        <v>120</v>
      </c>
      <c r="F28" s="16">
        <v>0</v>
      </c>
      <c r="G28" s="19">
        <f t="shared" ref="G28:G33" si="6">$D28*$E28</f>
        <v>0</v>
      </c>
      <c r="H28" s="16">
        <v>21</v>
      </c>
      <c r="I28" s="20">
        <f t="shared" si="3"/>
        <v>0</v>
      </c>
    </row>
    <row r="29" spans="1:9" x14ac:dyDescent="0.3">
      <c r="A29" s="35" t="s">
        <v>61</v>
      </c>
      <c r="B29" s="79" t="s">
        <v>62</v>
      </c>
      <c r="C29" s="40" t="s">
        <v>26</v>
      </c>
      <c r="D29" s="26"/>
      <c r="E29" s="23">
        <v>60</v>
      </c>
      <c r="F29" s="23">
        <v>0</v>
      </c>
      <c r="G29" s="27">
        <f t="shared" si="6"/>
        <v>0</v>
      </c>
      <c r="H29" s="23">
        <v>21</v>
      </c>
      <c r="I29" s="28">
        <f t="shared" si="3"/>
        <v>0</v>
      </c>
    </row>
    <row r="30" spans="1:9" x14ac:dyDescent="0.3">
      <c r="A30" s="35" t="s">
        <v>63</v>
      </c>
      <c r="B30" s="79" t="s">
        <v>64</v>
      </c>
      <c r="C30" s="40" t="s">
        <v>36</v>
      </c>
      <c r="D30" s="26"/>
      <c r="E30" s="23">
        <v>20</v>
      </c>
      <c r="F30" s="23">
        <v>0</v>
      </c>
      <c r="G30" s="27">
        <f t="shared" si="6"/>
        <v>0</v>
      </c>
      <c r="H30" s="23">
        <v>21</v>
      </c>
      <c r="I30" s="28">
        <f t="shared" si="3"/>
        <v>0</v>
      </c>
    </row>
    <row r="31" spans="1:9" x14ac:dyDescent="0.3">
      <c r="A31" s="35" t="s">
        <v>65</v>
      </c>
      <c r="B31" s="80" t="s">
        <v>66</v>
      </c>
      <c r="C31" s="53" t="s">
        <v>36</v>
      </c>
      <c r="D31" s="54"/>
      <c r="E31" s="56">
        <v>10</v>
      </c>
      <c r="F31" s="56">
        <v>0</v>
      </c>
      <c r="G31" s="57">
        <f t="shared" si="6"/>
        <v>0</v>
      </c>
      <c r="H31" s="56">
        <v>21</v>
      </c>
      <c r="I31" s="58">
        <f t="shared" si="3"/>
        <v>0</v>
      </c>
    </row>
    <row r="32" spans="1:9" x14ac:dyDescent="0.3">
      <c r="A32" s="59"/>
      <c r="B32" s="81" t="s">
        <v>67</v>
      </c>
      <c r="C32" s="61"/>
      <c r="D32" s="72"/>
      <c r="E32" s="11"/>
      <c r="F32" s="11"/>
      <c r="G32" s="64"/>
      <c r="H32" s="11"/>
      <c r="I32" s="65"/>
    </row>
    <row r="33" spans="1:9" x14ac:dyDescent="0.3">
      <c r="A33" s="35" t="s">
        <v>68</v>
      </c>
      <c r="B33" s="82" t="s">
        <v>69</v>
      </c>
      <c r="C33" s="83" t="s">
        <v>14</v>
      </c>
      <c r="D33" s="84"/>
      <c r="E33" s="85">
        <v>10</v>
      </c>
      <c r="F33" s="85">
        <v>0</v>
      </c>
      <c r="G33" s="86">
        <f t="shared" si="6"/>
        <v>0</v>
      </c>
      <c r="H33" s="85">
        <v>21</v>
      </c>
      <c r="I33" s="87">
        <f t="shared" si="3"/>
        <v>0</v>
      </c>
    </row>
    <row r="34" spans="1:9" x14ac:dyDescent="0.3">
      <c r="A34" s="88"/>
      <c r="B34" s="89" t="s">
        <v>70</v>
      </c>
      <c r="C34" s="90"/>
      <c r="D34" s="91"/>
      <c r="E34" s="90"/>
      <c r="F34" s="90"/>
      <c r="G34" s="92">
        <f>SUM(G4:G33)</f>
        <v>320</v>
      </c>
      <c r="H34" s="93"/>
      <c r="I34" s="94">
        <f>SUM(I4:I33)</f>
        <v>387.19999999999993</v>
      </c>
    </row>
    <row r="35" spans="1:9" x14ac:dyDescent="0.3">
      <c r="A35" s="95"/>
      <c r="B35" s="96"/>
      <c r="C35" s="97"/>
      <c r="D35" s="98"/>
      <c r="E35" s="97"/>
      <c r="F35" s="97"/>
      <c r="G35" s="99"/>
      <c r="H35" s="100"/>
      <c r="I35" s="101"/>
    </row>
    <row r="36" spans="1:9" x14ac:dyDescent="0.3">
      <c r="A36" s="102"/>
      <c r="B36" s="103" t="s">
        <v>71</v>
      </c>
      <c r="C36" s="104"/>
      <c r="D36" s="105"/>
      <c r="E36" s="104"/>
      <c r="F36" s="104"/>
      <c r="G36" s="106">
        <f>G34*36</f>
        <v>11520</v>
      </c>
      <c r="H36" s="107"/>
      <c r="I36" s="108">
        <f>I34*36</f>
        <v>13939.199999999997</v>
      </c>
    </row>
    <row r="37" spans="1:9" x14ac:dyDescent="0.3">
      <c r="A37" s="109"/>
      <c r="B37" s="110"/>
      <c r="C37" s="111"/>
      <c r="D37" s="112"/>
      <c r="E37" s="111"/>
      <c r="F37" s="111"/>
      <c r="G37" s="111"/>
      <c r="H37" s="113"/>
      <c r="I37" s="114"/>
    </row>
    <row r="38" spans="1:9" x14ac:dyDescent="0.3">
      <c r="A38" s="115"/>
      <c r="B38" s="123" t="s">
        <v>72</v>
      </c>
      <c r="C38" s="124"/>
      <c r="D38" s="124"/>
      <c r="E38" s="124"/>
      <c r="F38" s="124"/>
      <c r="G38" s="124"/>
      <c r="H38" s="124"/>
      <c r="I38" s="125"/>
    </row>
    <row r="39" spans="1:9" x14ac:dyDescent="0.3">
      <c r="A39" s="115"/>
      <c r="B39" s="126" t="s">
        <v>73</v>
      </c>
      <c r="C39" s="127"/>
      <c r="D39" s="127"/>
      <c r="E39" s="127"/>
      <c r="F39" s="127"/>
      <c r="G39" s="127"/>
      <c r="H39" s="127"/>
      <c r="I39" s="128"/>
    </row>
    <row r="40" spans="1:9" x14ac:dyDescent="0.3">
      <c r="A40" s="115"/>
      <c r="B40" s="126" t="s">
        <v>74</v>
      </c>
      <c r="C40" s="127"/>
      <c r="D40" s="127"/>
      <c r="E40" s="127"/>
      <c r="F40" s="127"/>
      <c r="G40" s="127"/>
      <c r="H40" s="127"/>
      <c r="I40" s="128"/>
    </row>
    <row r="41" spans="1:9" x14ac:dyDescent="0.3">
      <c r="A41" s="115"/>
      <c r="B41" s="129" t="s">
        <v>75</v>
      </c>
      <c r="C41" s="130"/>
      <c r="D41" s="130"/>
      <c r="E41" s="130"/>
      <c r="F41" s="130"/>
      <c r="G41" s="130"/>
      <c r="H41" s="130"/>
      <c r="I41" s="131"/>
    </row>
    <row r="42" spans="1:9" x14ac:dyDescent="0.3">
      <c r="A42" s="115"/>
      <c r="B42" s="132" t="s">
        <v>76</v>
      </c>
      <c r="C42" s="133"/>
      <c r="D42" s="133"/>
      <c r="E42" s="133"/>
      <c r="F42" s="133"/>
      <c r="G42" s="133"/>
      <c r="H42" s="133"/>
      <c r="I42" s="134"/>
    </row>
    <row r="43" spans="1:9" x14ac:dyDescent="0.3">
      <c r="A43" s="115"/>
      <c r="B43" s="116"/>
    </row>
    <row r="44" spans="1:9" x14ac:dyDescent="0.3">
      <c r="G44" s="117"/>
    </row>
    <row r="46" spans="1:9" x14ac:dyDescent="0.3">
      <c r="G46" s="118"/>
    </row>
    <row r="47" spans="1:9" x14ac:dyDescent="0.3">
      <c r="G47" s="117"/>
    </row>
    <row r="48" spans="1:9" x14ac:dyDescent="0.3">
      <c r="G48" s="117"/>
    </row>
    <row r="49" spans="7:7" x14ac:dyDescent="0.3">
      <c r="G49" s="117"/>
    </row>
  </sheetData>
  <sheetProtection algorithmName="SHA-512" hashValue="VK8vhLQRWL6YK7xEa16scl0VNkvu2eU4SsmPWcMisnXwtYxFGYLlkthXFuKXIp3D7Vms4SZNkvNUwl7vXYvCXA==" saltValue="sB9J5wDFWjfD6AtFbk7dQw==" spinCount="100000" sheet="1" objects="1" scenarios="1"/>
  <mergeCells count="7">
    <mergeCell ref="B41:I41"/>
    <mergeCell ref="B42:I42"/>
    <mergeCell ref="A1:A2"/>
    <mergeCell ref="B1:B2"/>
    <mergeCell ref="B38:I38"/>
    <mergeCell ref="B39:I39"/>
    <mergeCell ref="B40:I4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orientation="landscape"/>
  <headerFooter>
    <oddHeader>&amp;L&amp;"Arial,Obyčejné"Příloha č. 3&amp;C&amp;"Arial,Tučné"&amp;14Ceník telekomunikačních služeb pro město Nový Jičín a jeho organizace</oddHeader>
    <oddFooter>&amp;L&amp;"Arial,Obyčejné"&amp;12Datum, razítko a podpis oprávněné osoby: .........................................................................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Eva ŽVAKOVÁ DiS.</dc:creator>
  <cp:lastModifiedBy>Bohumil Pobořil</cp:lastModifiedBy>
  <cp:revision>1</cp:revision>
  <dcterms:created xsi:type="dcterms:W3CDTF">2011-02-28T09:51:33Z</dcterms:created>
  <dcterms:modified xsi:type="dcterms:W3CDTF">2025-05-14T11:05:36Z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everlance.DocumentMarking.ClassificationMark.P00">
    <vt:lpwstr>&lt;ClassificationMark xmlns:xsi="http://www.w3.org/2001/XMLSchema-instance" xmlns:xsd="http://www.w3.org/2001/XMLSchema" margin="NaN" class="PU" owner="Karfík, Michal, VF-CZ" position="BottomLeft" marginX="0" marginY="0" classifiedOn="2011-05-16T13:44:</vt:lpwstr>
  </property>
  <property fmtid="{D5CDD505-2E9C-101B-9397-08002B2CF9AE}" pid="3" name="Cleverlance.DocumentMarking.ClassificationMark.P01">
    <vt:lpwstr>49.3840635+02:00" showPrintedBy="true" showPrintDate="true" language="en" ApplicationVersion="Microsoft Excel, 11.0" addinVersion="4.2.3.17079" template="Default"&gt;&lt;recipients /&gt;&lt;documentOwners /&gt;&lt;/ClassificationMark&gt;</vt:lpwstr>
  </property>
  <property fmtid="{D5CDD505-2E9C-101B-9397-08002B2CF9AE}" pid="4" name="Cleverlance.DocumentMarking.ClassificationMark">
    <vt:lpwstr>￼PARTS:2</vt:lpwstr>
  </property>
</Properties>
</file>