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keta.hrstkova\Desktop\Markéta\Akce\Propustek Straník\REALIZACE\FINAL\E-ZAK\"/>
    </mc:Choice>
  </mc:AlternateContent>
  <bookViews>
    <workbookView xWindow="0" yWindow="0" windowWidth="28800" windowHeight="12435" activeTab="1"/>
  </bookViews>
  <sheets>
    <sheet name="Rekapitulace" sheetId="3" r:id="rId1"/>
    <sheet name="SO 101" sheetId="2" r:id="rId2"/>
  </sheets>
  <calcPr calcId="152511"/>
</workbook>
</file>

<file path=xl/calcChain.xml><?xml version="1.0" encoding="utf-8"?>
<calcChain xmlns="http://schemas.openxmlformats.org/spreadsheetml/2006/main">
  <c r="O236" i="2" l="1"/>
  <c r="I236" i="2"/>
  <c r="O232" i="2"/>
  <c r="I232" i="2"/>
  <c r="O229" i="2"/>
  <c r="I229" i="2"/>
  <c r="O226" i="2"/>
  <c r="I226" i="2"/>
  <c r="O223" i="2"/>
  <c r="I223" i="2"/>
  <c r="O220" i="2"/>
  <c r="I220" i="2"/>
  <c r="I216" i="2" s="1"/>
  <c r="O217" i="2"/>
  <c r="I217" i="2"/>
  <c r="I213" i="2"/>
  <c r="I212" i="2" s="1"/>
  <c r="O208" i="2"/>
  <c r="I208" i="2"/>
  <c r="O204" i="2"/>
  <c r="I204" i="2"/>
  <c r="O200" i="2"/>
  <c r="I200" i="2"/>
  <c r="O196" i="2"/>
  <c r="I196" i="2"/>
  <c r="O192" i="2"/>
  <c r="I192" i="2"/>
  <c r="I191" i="2" s="1"/>
  <c r="I165" i="2"/>
  <c r="I187" i="2"/>
  <c r="O187" i="2" s="1"/>
  <c r="I183" i="2"/>
  <c r="O183" i="2" s="1"/>
  <c r="I179" i="2"/>
  <c r="O179" i="2" s="1"/>
  <c r="I176" i="2"/>
  <c r="O176" i="2" s="1"/>
  <c r="I173" i="2"/>
  <c r="O173" i="2" s="1"/>
  <c r="I170" i="2"/>
  <c r="O170" i="2" s="1"/>
  <c r="I166" i="2"/>
  <c r="O166" i="2" s="1"/>
  <c r="O161" i="2"/>
  <c r="I161" i="2"/>
  <c r="O157" i="2"/>
  <c r="I157" i="2"/>
  <c r="O153" i="2"/>
  <c r="I153" i="2"/>
  <c r="O149" i="2"/>
  <c r="I149" i="2"/>
  <c r="O146" i="2"/>
  <c r="I146" i="2"/>
  <c r="O143" i="2"/>
  <c r="I143" i="2"/>
  <c r="O139" i="2"/>
  <c r="I139" i="2"/>
  <c r="O135" i="2"/>
  <c r="I135" i="2"/>
  <c r="I134" i="2" s="1"/>
  <c r="I131" i="2"/>
  <c r="O131" i="2" s="1"/>
  <c r="I128" i="2"/>
  <c r="I124" i="2" s="1"/>
  <c r="I125" i="2"/>
  <c r="O125" i="2" s="1"/>
  <c r="O121" i="2"/>
  <c r="I121" i="2"/>
  <c r="I117" i="2"/>
  <c r="O117" i="2" s="1"/>
  <c r="O113" i="2"/>
  <c r="I113" i="2"/>
  <c r="I108" i="2"/>
  <c r="O108" i="2" s="1"/>
  <c r="I104" i="2"/>
  <c r="O104" i="2" s="1"/>
  <c r="I101" i="2"/>
  <c r="O101" i="2" s="1"/>
  <c r="I97" i="2"/>
  <c r="O97" i="2" s="1"/>
  <c r="I93" i="2"/>
  <c r="O93" i="2" s="1"/>
  <c r="I89" i="2"/>
  <c r="O89" i="2" s="1"/>
  <c r="I85" i="2"/>
  <c r="O85" i="2" s="1"/>
  <c r="I81" i="2"/>
  <c r="O81" i="2" s="1"/>
  <c r="I77" i="2"/>
  <c r="O77" i="2" s="1"/>
  <c r="I73" i="2"/>
  <c r="O73" i="2" s="1"/>
  <c r="I69" i="2"/>
  <c r="O69" i="2" s="1"/>
  <c r="I66" i="2"/>
  <c r="O66" i="2" s="1"/>
  <c r="I63" i="2"/>
  <c r="O63" i="2" s="1"/>
  <c r="I59" i="2"/>
  <c r="O59" i="2" s="1"/>
  <c r="O55" i="2"/>
  <c r="I55" i="2"/>
  <c r="I52" i="2"/>
  <c r="O52" i="2" s="1"/>
  <c r="O49" i="2"/>
  <c r="I49" i="2"/>
  <c r="I46" i="2"/>
  <c r="O46" i="2" s="1"/>
  <c r="O43" i="2"/>
  <c r="I43" i="2"/>
  <c r="I40" i="2"/>
  <c r="O40" i="2" s="1"/>
  <c r="O37" i="2"/>
  <c r="I37" i="2"/>
  <c r="I34" i="2"/>
  <c r="O34" i="2" s="1"/>
  <c r="O31" i="2"/>
  <c r="I31" i="2"/>
  <c r="I28" i="2"/>
  <c r="O28" i="2" s="1"/>
  <c r="O25" i="2"/>
  <c r="I25" i="2"/>
  <c r="I21" i="2"/>
  <c r="O21" i="2" s="1"/>
  <c r="O17" i="2"/>
  <c r="I17" i="2"/>
  <c r="I13" i="2"/>
  <c r="O13" i="2" s="1"/>
  <c r="O9" i="2"/>
  <c r="I9" i="2"/>
  <c r="D10" i="3" l="1"/>
  <c r="I8" i="2"/>
  <c r="I112" i="2"/>
  <c r="O128" i="2"/>
  <c r="O213" i="2"/>
  <c r="I58" i="2"/>
  <c r="I3" i="2" l="1"/>
  <c r="C10" i="3" s="1"/>
  <c r="E10" i="3" l="1"/>
  <c r="C7" i="3" s="1"/>
  <c r="C6" i="3"/>
</calcChain>
</file>

<file path=xl/sharedStrings.xml><?xml version="1.0" encoding="utf-8"?>
<sst xmlns="http://schemas.openxmlformats.org/spreadsheetml/2006/main" count="757" uniqueCount="317">
  <si>
    <t>EstiCon</t>
  </si>
  <si>
    <t xml:space="preserve">Firma: </t>
  </si>
  <si>
    <t>Rekapitulace ceny</t>
  </si>
  <si>
    <t>Stavba: Nový Jičín - P605 Propustek Straník u č.p. 59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</si>
  <si>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</si>
  <si>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</si>
  <si>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</si>
  <si>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</si>
  <si>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</si>
  <si>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</si>
  <si>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</si>
  <si>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101</t>
  </si>
  <si>
    <t>Propustek P605 Straník</t>
  </si>
  <si>
    <t>Soupis prací objektu</t>
  </si>
  <si>
    <t>S</t>
  </si>
  <si>
    <t>Stavba:</t>
  </si>
  <si>
    <t>Nový Jičín</t>
  </si>
  <si>
    <t>P605 Propustek Straník u č.p. 59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</si>
  <si>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</si>
  <si>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</si>
  <si>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</si>
  <si>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</si>
  <si>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</si>
  <si>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</si>
  <si>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</si>
  <si>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</si>
  <si>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</si>
  <si>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</si>
  <si>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</si>
  <si>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</si>
  <si>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</si>
  <si>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</si>
  <si>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</si>
  <si>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</si>
  <si>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</si>
  <si>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</si>
  <si>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>asf</t>
  </si>
  <si>
    <t>POPLATKY ZA SKLÁDKU</t>
  </si>
  <si>
    <t>T</t>
  </si>
  <si>
    <t>OTSKP ~ 2024</t>
  </si>
  <si>
    <t>PP</t>
  </si>
  <si>
    <t>Poplatky za skládku - asfalt z vozovek._x000D_
Předpoklad 6,6 m3 x 2,2 t/m3</t>
  </si>
  <si>
    <t>VV</t>
  </si>
  <si>
    <t>6,6*2,2 = 14,520 [A]</t>
  </si>
  <si>
    <t>TS</t>
  </si>
  <si>
    <t>Položka zahrnuje:
- veškeré poplatky provozovateli skládky související s uložením odpadu na skládce.
Položka nezahrnuje:
- x</t>
  </si>
  <si>
    <t>bet</t>
  </si>
  <si>
    <t>Poplatky za skládku - beton, železobeton._x000D_
Přrdpoklad cca 9,8 m3 x 2,4 t/m3.</t>
  </si>
  <si>
    <t>9,8*2,4 = 23,520 [A]</t>
  </si>
  <si>
    <t>zem</t>
  </si>
  <si>
    <t>Poplatky za skládku - zemina a podkladní vrstvy vozovek._x000D_
Odtěžení podkladu vozovek, krajnic a dočasné zemní hrázky: 22,656 m3 x 1,8 t/m3._x000D_
Zemina z čištění vodoteče: 6,12 m3 x 1,8 t/m3. _x000D_
Zemina z výkopu pro založení propustku, dlažby a rovnaninu: 51,365 m3 x 1,8 t/m3.</t>
  </si>
  <si>
    <t>(22,656+6,12+51,365)*1,8 = 144,254 [A]</t>
  </si>
  <si>
    <t>014211R</t>
  </si>
  <si>
    <t/>
  </si>
  <si>
    <t>NÁKUP ORNICE PRO POZEMKOVÉ ÚPRAVY</t>
  </si>
  <si>
    <t>M3</t>
  </si>
  <si>
    <t>ornice pro konečné terénní úpravy zelených ploch._x000D_
Plocha (5,0+5,5)m x 1,5m x tl. úpravy 0,1m x 2</t>
  </si>
  <si>
    <t>(5,0+5,5)*1,5*0,1*2 = 3,150 [A]</t>
  </si>
  <si>
    <t>Položka zahrnuje:
- veškeré poplatky související s nákupem ornice a přepravou ornice.</t>
  </si>
  <si>
    <t>02620</t>
  </si>
  <si>
    <t>ZKOUŠENÍ KONSTRUKCÍ A PRACÍ NEZÁVISLOU ZKUŠEBNOU</t>
  </si>
  <si>
    <t>KPL</t>
  </si>
  <si>
    <t>Provedení předepsaných kontrolních a průkazních zkoušek.</t>
  </si>
  <si>
    <t>Položka zahrnuje:
- veškeré náklady spojené s objednatelem požadovanými zkouškami
Položka nezahrnuje:
- x</t>
  </si>
  <si>
    <t>02720</t>
  </si>
  <si>
    <t>POMOC PRÁCE ZŘÍZ NEBO ZAJIŠŤ REGULACI A OCHRANU DOPRAVY</t>
  </si>
  <si>
    <t>Dočasná dopravní značení (Náklady na zhotovení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 Součástí této položky je i nájem veškerého DZ pro zajištění plynulého dopravního provozu na všech komunikacích dotčeného stavbou).</t>
  </si>
  <si>
    <t>Položka zahrnuje:
- veškeré náklady spojené s objednatelem požadovanými zařízeními
Položka nezahrnuje:
- x</t>
  </si>
  <si>
    <t>02910</t>
  </si>
  <si>
    <t>OSTATNÍ POŽADAVKY - ZEMĚMĚŘIČSKÁ MĚŘENÍ</t>
  </si>
  <si>
    <t>Komplet 1 - vytyčovací práce pro stavbu. _x000D_
Komplet 2 - zaměření skutečného stavu._x000D_
Komplet 3 - zeměřičské měření pro geometrický plán.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</si>
  <si>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</si>
  <si>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02920</t>
  </si>
  <si>
    <t>OSTATNÍ POŽADAVKY - OCHRANA ŽIVOTNÍHO PROSTŘEDÍ</t>
  </si>
  <si>
    <t>norná stěna, odlov a transfer ryb, ochrana ZPF</t>
  </si>
  <si>
    <t>Položka zahrnuje:
- veškeré náklady spojené s objednatelem požadovanými pracemi
Položka nezahrnuje:
- x</t>
  </si>
  <si>
    <t>1</t>
  </si>
  <si>
    <t>Havarijní a povodňový plán - vypracování, projednání, odsouhlasení příslušnými organizacemi a dotčenými orgány.</t>
  </si>
  <si>
    <t>029412</t>
  </si>
  <si>
    <t>OSTATNÍ POŽADAVKY - VYPRACOVÁNÍ MOSTNÍHO LISTU</t>
  </si>
  <si>
    <t>KUS</t>
  </si>
  <si>
    <t>evidenční list propustku</t>
  </si>
  <si>
    <t>02943</t>
  </si>
  <si>
    <t>OSTATNÍ POŽADAVKY - VYPRACOVÁNÍ RDS</t>
  </si>
  <si>
    <t>02945</t>
  </si>
  <si>
    <t>OSTAT POŽADAVKY - GEOMETRICKÝ PLÁN</t>
  </si>
  <si>
    <t>Geometrický plán, veškeré práce dle technické specifikace. _x000D_
Zahrnuje rovněž vyhotovení (tisky) 22 paré.</t>
  </si>
  <si>
    <t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
Položka nezahrnuje:
- x</t>
  </si>
  <si>
    <t>02953</t>
  </si>
  <si>
    <t>OSTATNÍ POŽADAVKY - HLAVNÍ MOSTNÍ PROHLÍDKA</t>
  </si>
  <si>
    <t>hlavní prohlídka propustku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</si>
  <si>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</si>
  <si>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02991</t>
  </si>
  <si>
    <t>OSTATNÍ POŽADAVKY - INFORMAČNÍ TABULE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</si>
  <si>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</si>
  <si>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03100</t>
  </si>
  <si>
    <t>ZAŘÍZENÍ STAVENIŠTĚ - ZŘÍZENÍ, PROVOZ, DEMONTÁŽ</t>
  </si>
  <si>
    <t>cca 3% z předpokládaných nákladů stavby</t>
  </si>
  <si>
    <t>Položka zahrnuje:
 objednatelem povolené náklady na pořízení (event. pronájem), provozování, udržování a likvidaci zhotovitelova zařízení
Položka nezahrnuje:
- x</t>
  </si>
  <si>
    <t>Zemní práce</t>
  </si>
  <si>
    <t>11130</t>
  </si>
  <si>
    <t>SEJMUTÍ DRNU</t>
  </si>
  <si>
    <t>M2</t>
  </si>
  <si>
    <t>Sejmutí drnu v místě dotčených zelených ploch. _x000D_
Plocha: (5m+5,5m) x 1,5m x 2; tloušťka 0,1 m</t>
  </si>
  <si>
    <t>(5+5,5)*1,5*2*0,1 = 3,150 [A]</t>
  </si>
  <si>
    <t>Položka zahrnuje:
- vodorovnou dopravu  a uložení na skládku
Položka nezahrnuje:
- x</t>
  </si>
  <si>
    <t>11372E</t>
  </si>
  <si>
    <t>FRÉZOVÁNÍ ZPEVNĚNÝCH PLOCH ASFALT DROBNÝCH OPRAV A PLOŠ ROZPADŮ DO 500M2</t>
  </si>
  <si>
    <t>plocha 44 m2 x tl. 0,15m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</si>
  <si>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</si>
  <si>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11523</t>
  </si>
  <si>
    <t>PŘEVEDENÍ VODY POTRUBÍM DN 300 NEBO ŽLABY R.O. DO 1,0M</t>
  </si>
  <si>
    <t>M</t>
  </si>
  <si>
    <t>Dočasné převedení vody potrubím DN 300, délka potrubí do 12m.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</si>
  <si>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</si>
  <si>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11523R</t>
  </si>
  <si>
    <t>PŘEVEDENÍ VODY POTRUBÍM DN 300 NEBO ŽLABY R.O. DO 1,0M - PRONÁJEM TRUB</t>
  </si>
  <si>
    <t>Pronájem potrubí pro dočasné převedení vody, potruubí DN300, dl. 12 m, doba pronájmuu cca 3 týdny = 21 dní</t>
  </si>
  <si>
    <t>12*21 = 252,000 [A]</t>
  </si>
  <si>
    <t>122738</t>
  </si>
  <si>
    <t>ODKOPÁVKY A PROKOPÁVKY OBECNÉ TŘ. I, ODVOZ DO 20KM</t>
  </si>
  <si>
    <t>Odtěžení skladby (podkladu) vozovky: plocha 44 m2 x tl. 0,3 m._x000D_
Odtěžení krajnice vozovky: dl. 16m x plocha řezu 0,25 m2 x 2._x000D_
Odtěžení dočasné zemní hrázky: 0,8m x 0,7m x 2,6m.</t>
  </si>
  <si>
    <t>44*0,3+16*0,25*2+0,8*0,7*2,6 = 22,656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</si>
  <si>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</si>
  <si>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12960</t>
  </si>
  <si>
    <t>ČIŠTĚNÍ VODOTEČÍ A MELIORAČ KANÁLŮ OD NÁNOSŮ</t>
  </si>
  <si>
    <t>Pročištění koryta vodního toku.</t>
  </si>
  <si>
    <t>34,0*1,2*0,15 = 6,120 [A]</t>
  </si>
  <si>
    <t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</si>
  <si>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131738</t>
  </si>
  <si>
    <t>HLOUBENÍ JAM ZAPAŽ I NEPAŽ TŘ. I, ODVOZ DO 20KM</t>
  </si>
  <si>
    <t>Výkop pro propustek: 8,3 m2 x 5,5m._x000D_
Výkop pro dlažbu koryta: plocha (2,5m x 2,5m + 2,5m x 2,0m) x tl. 0,3m._x000D_
Výkop pro rovnaninu v dně toku: (3m + 3m) x 1,3m x tl. 0,3m.</t>
  </si>
  <si>
    <t>8,3*5,5+(2,5*2,5+2,5*2,0)*0,3+(3+3)*1,3*0,3 = 51,365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</si>
  <si>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</si>
  <si>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17180</t>
  </si>
  <si>
    <t>ULOŽENÍ SYPANINY DO NÁSYPŮ Z NAKUPOVANÝCH MATERIÁLŮ</t>
  </si>
  <si>
    <t>Dosypání terénu v místě krajnic vhodnou zeminou se zhutněním.</t>
  </si>
  <si>
    <t>0,6*8+4*2 = 12,800 [A]</t>
  </si>
  <si>
    <t>Položka zahrnuje:
- kompletní provedení zemní konstrukce (násypového tělesa včetně aktivní zóny)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</si>
  <si>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17380</t>
  </si>
  <si>
    <t>ZEMNÍ KRAJNICE A DOSYPÁVKY Z NAKUPOVANÝCH MATERIÁLŮ</t>
  </si>
  <si>
    <t>Krajnice ze štěrkodrti.</t>
  </si>
  <si>
    <t>(8+4)*2*0,25+10*0,25 = 8,500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</si>
  <si>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</si>
  <si>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17581</t>
  </si>
  <si>
    <t>OBSYP POTRUBÍ A OBJEKTŮ Z NAKUPOVANÝCH MATERIÁLŮ</t>
  </si>
  <si>
    <t>Obsyp a zásyp propustku vhodnou zeminou, resp. ŠP nebo ŠD, hutnění 98% PS.</t>
  </si>
  <si>
    <t>(4,1+2,9)*5,0 = 35,000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</si>
  <si>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</si>
  <si>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17710</t>
  </si>
  <si>
    <t>ZEMNÍ HRÁZKY ZE ZEMIN SE ZHUTNĚNÍM</t>
  </si>
  <si>
    <t>Dočasná zemní hrázka.</t>
  </si>
  <si>
    <t>0,8*0,7*2,6 = 1,456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</si>
  <si>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</si>
  <si>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</si>
  <si>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</si>
  <si>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Položka zahrnuje:
- úpravu pláně včetně vyrovnání výškových rozdílů. Míru zhutnění určuje projekt.
Položka nezahrnuje:
- x</t>
  </si>
  <si>
    <t>18221</t>
  </si>
  <si>
    <t>ROZPROSTŘENÍ ORNICE VE SVAHU V TL DO 0,10M</t>
  </si>
  <si>
    <t>Konečná terénní úprava dotčených ploch.</t>
  </si>
  <si>
    <t>((5,0+5,5)*1,5)*2 = 31,500 [A]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</si>
  <si>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</si>
  <si>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</si>
  <si>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</si>
  <si>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</si>
  <si>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2</t>
  </si>
  <si>
    <t>Základy</t>
  </si>
  <si>
    <t>21331</t>
  </si>
  <si>
    <t>DRENÁŽNÍ VRSTVY Z BETONU MEZEROVITÉHO (DRENÁŽNÍHO)</t>
  </si>
  <si>
    <t>Drenážní beton v rubu žb rámů.</t>
  </si>
  <si>
    <t>(0,3*0,3*4,0)*2 = 0,720 [A]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</si>
  <si>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</si>
  <si>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272324</t>
  </si>
  <si>
    <t>ZÁKLADY ZE ŽELEZOBETONU DO C25/30</t>
  </si>
  <si>
    <t>Základová deska pod propustek z bet. tř. C 25/30. Plocha 4,6x4,2m, tl. 0,2m.</t>
  </si>
  <si>
    <t>4,6*4,2*0,2 = 3,864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</si>
  <si>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</si>
  <si>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272366</t>
  </si>
  <si>
    <t>VÝZTUŽ ZÁKLADŮ Z KARI SÍTÍ</t>
  </si>
  <si>
    <t>Výztuž svařovanou sítí 6x100x100 - podkladní deska, pod krajními rámy a křídly - 2 vrstvy, stykování přesahy min. 0,3m. _x000D_
19,3m2 x 2 =38,6m2 x (rezerva na prostřihy a přesahy) cca 1,25 = 48 m2 * 4,44 = 213,12 kg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</si>
  <si>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</si>
  <si>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3</t>
  </si>
  <si>
    <t>Svislé konstrukce</t>
  </si>
  <si>
    <t>317325</t>
  </si>
  <si>
    <t>ŘÍMSY ZE ŽELEZOBETONU DO C30/37 (B37)</t>
  </si>
  <si>
    <t>Římsy ze železobetonu tř. C 30/37._x000D_
Objem 1,33+1,36 m3 = 2,69 m3</t>
  </si>
  <si>
    <t>317365</t>
  </si>
  <si>
    <t>VÝZTUŽ ŘÍMS Z OCELI 10505, B500B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</si>
  <si>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</si>
  <si>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333126</t>
  </si>
  <si>
    <t>MOSTNÍ OPĚRY A KŘÍDLA Z DÍLCŮ ŽELEZOBETON DO C40/50</t>
  </si>
  <si>
    <t>Prefabrikované svahové křídlo rovnoběžné - délky 2,0m, složeno z křídel délky 1m, tl. stěn 0,20m. Celkem 4 ks prefabrikátů z bet. min. tř. C 35/45 = 4 x 0,64 m3 = 2,56 m3. Včetně přípravy pro kotvení říms (oka), u 2 ks prostup pro vývod drenáží DN 150.</t>
  </si>
  <si>
    <t>Položka zahrnuje:
- dodání  dílce  požadovaného  tvaru  a  vlastností,  jeho  skladování,  doprava  a  osazení  do 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
Položka nezahrnuje:
- x</t>
  </si>
  <si>
    <t>4</t>
  </si>
  <si>
    <t>Vodorovné konstrukce</t>
  </si>
  <si>
    <t>451313</t>
  </si>
  <si>
    <t>PODKLADNÍ A VÝPLŇOVÉ VRSTVY Z PROSTÉHO BETONU C16/20</t>
  </si>
  <si>
    <t>Podkladní beton pod propustek a křídla: 4,8m x 4,4m x 0,1m._x000D_
Podkladní beton pod římsy na straně vozovky: 4,0m x 0,2m x 0,1m._x000D_
Podkladní beton pod drenáže: 5,0m x 1,15m x 0,4m x 2.</t>
  </si>
  <si>
    <t>4,8*4,4*0,1+4,0*0,2*0,1+5,0*1,15*0,4*2 = 6,792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</si>
  <si>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</si>
  <si>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45131A</t>
  </si>
  <si>
    <t>PODKLADNÍ A VÝPLŇOVÉ VRSTVY Z PROSTÉHO BETONU C20/25</t>
  </si>
  <si>
    <t>Lože z betonu tř. C 20/25n pod dlažby z lomového kamene, tl. betonového lože 0,1m.
Vtoková strana: 2,5m x 2,5m x tl. 0,1m.
Výtoková strana: 2,5m x 1,7m x tl. 0,1m.
Propustek: 2,2m x 4,0m x tl. 0,1m.
Přídlažba silnice - římsy: 2x (0,7 m2 + 0,5 m2) x tl. 0,1m.
Přídlažba podél křídel: 0,5m x 1,0 m x tl. 0,1 m x 4.</t>
  </si>
  <si>
    <t>(2,5*2,5+2,5*1,7+2,2*4,0+2*0,7+2*0,5+0,5*1,0*4)*0,1 = 2,370 [A]</t>
  </si>
  <si>
    <t>457325</t>
  </si>
  <si>
    <t>VYROVNÁVACÍ A SPÁDOVÝ ŽELEZOBETON C30/37</t>
  </si>
  <si>
    <t>Spádová vrstva pod vozovkou, z železobetonu tř. C 30/37._x000D_
4,0m x 0,5 m2.</t>
  </si>
  <si>
    <t>457366</t>
  </si>
  <si>
    <t>VÝZTUŽ VYROVNÁVACÍHO A SPÁDOVÉHO BETONU Z KARI SÍTÍ</t>
  </si>
  <si>
    <t>Výztuž spádového betonu ze sítí 6x150x150. Jedna vrstva u horního líce._x000D_
2,9m x 4,0m =11,6m2 x (rezerva na prostřihy a přesahy) cca 1,25 = 14,5 m2 * 3,03 = 43,94 kg</t>
  </si>
  <si>
    <t>46131A</t>
  </si>
  <si>
    <t>PATKY Z PROSTÉHO BETONU C20/25</t>
  </si>
  <si>
    <t>Patky z betonu tř. C 20/25n._x000D_
Po obvodu dlažby: (2,5+2,5+1,0+1,0+1,7+1,7++1,0+1,0)m x 0,2m x 0,3m._x000D_
Při přídlažbě říms: 4x (2x (0,75+0,60) m2 x 0,2m x 0,3m).</t>
  </si>
  <si>
    <t>obvod dlažeb: (2,5+2,5+1,0+1,0+1,7+1,7+1,0+1,0)*0,2*0,3 = 0,744 [A]_x000D_
přídlažba říms: (2*(0,75+0,60)*0,2*0,3)*4 = 0,648 [B]_x000D_
Mezisoučet = 1,392 [C]</t>
  </si>
  <si>
    <t>Položka zahrnuje:
- nutné zemní práce (hloubení rýh a 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
Položka nezahrnuje:
- x</t>
  </si>
  <si>
    <t>46321</t>
  </si>
  <si>
    <t>ROVNANINA Z LOMOVÉHO KAMENE</t>
  </si>
  <si>
    <t>Rovnanina s vyklínováním, z lomového kamene, tl. rovnaniny 0,3 m.</t>
  </si>
  <si>
    <t>(3,0+3,0)*1,3*0,3 = 2,340 [A]</t>
  </si>
  <si>
    <t>Položka zahrnuje:
- dodávku a vyrovnání lomového kamene předepsané frakce do předepsaného tvaru
-  včetně mimostaveništní a vnitrostaveništní dopravy
- není-li v zadávací dokumentaci uvedeno jinak, jedná se o nakupovaný materiál
Položka nezahrnuje:
- x</t>
  </si>
  <si>
    <t>465512</t>
  </si>
  <si>
    <t>DLAŽBY Z LOMOVÉHO KAMENE NA MC</t>
  </si>
  <si>
    <t>Dlažba z lomového kamene, tl. dlažby 0,2m._x000D_
Vtoková strana: 2,5m x 2,5m x tl. 0,2m._x000D_
Výtoková strana: 2,5m x 1,7m x tl. 0,2m._x000D_
Propustek: 2,2m x 4,0m x tl. 0,2 m._x000D_
Přídlažba silnice - římsy: 2x (0,7 m2 + 0,5 m2) x tl. 0,2m._x000D_
Přídlažba podél křídel: 0,5m x 1,0 m x tl. 0,2 m x 4.</t>
  </si>
  <si>
    <t>(2,5*2,5+2,5*1,7+2,2*4,0+2*0,7+2*0,5+0,5*1,0*4)*0,2 = 4,740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</si>
  <si>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</si>
  <si>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467315</t>
  </si>
  <si>
    <t>STUPNĚ A PRAHY VODNÍCH KORYT Z PROSTÉHO BETONU C30/37</t>
  </si>
  <si>
    <t>Železobetonové prahy na vtokové a výtokové straně propustku.</t>
  </si>
  <si>
    <t>1,66*0,5*2 = 1,660 [A]</t>
  </si>
  <si>
    <t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</si>
  <si>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5</t>
  </si>
  <si>
    <t>Komunikace</t>
  </si>
  <si>
    <t>56334</t>
  </si>
  <si>
    <t>VOZOVKOVÉ VRSTVY ZE ŠTĚRKODRTI TL. DO 200MM</t>
  </si>
  <si>
    <t>obnova nestmelených podkladních vrstev vozzovky, 2 vrstvy á 51 m2.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</si>
  <si>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</si>
  <si>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572131</t>
  </si>
  <si>
    <t>INFILTRAČNÍ POSTŘIK ASFALTOVÝ DO 1,5KG/M2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</si>
  <si>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</si>
  <si>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572211</t>
  </si>
  <si>
    <t>SPOJOVACÍ POSTŘIK Z ASFALTU DO 0,5KG/M2</t>
  </si>
  <si>
    <t>574A34</t>
  </si>
  <si>
    <t>ASFALTOVÝ BETON PRO OBRUSNÉ VRSTVY ACO 11+ TL. 40MM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</si>
  <si>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</si>
  <si>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574A44</t>
  </si>
  <si>
    <t>ASFALTOVÝ BETON PRO OBRUSNÉ VRSTVY ACO 11+ TL. 50MM</t>
  </si>
  <si>
    <t>2,8*3,3 = 9,240 [A]</t>
  </si>
  <si>
    <t>574E46</t>
  </si>
  <si>
    <t>ASFALTOVÝ BETON PRO PODKLADNÍ VRSTVY ACP 16+, 16S TL. 50MM</t>
  </si>
  <si>
    <t>51-2,8*3,3 = 41,760 [A]</t>
  </si>
  <si>
    <t>58920</t>
  </si>
  <si>
    <t>VÝPLŇ SPAR MODIFIKOVANÝM ASFALTEM</t>
  </si>
  <si>
    <t>3,0+9,5+4,4+4,4 = 21,300 [A]</t>
  </si>
  <si>
    <t>Položka zahrnuje: 
- dodávku předepsaného materiálu
- vyčištění a výplň spar tímto materiálem
Položka nezahrnuje:
- x</t>
  </si>
  <si>
    <t>7</t>
  </si>
  <si>
    <t>Přidružená stavební výroba</t>
  </si>
  <si>
    <t>711312</t>
  </si>
  <si>
    <t>IZOLACE PODZEMNÍCH OBJEKTŮ PROTI ZEMNÍ VLHKOSTI ASFALTOVÝMI PÁSY</t>
  </si>
  <si>
    <t>Izolace netěsněných spár natavovaným izol. asfaltovým pásem s polymerní nosnou vložkou, pásy šířky 0,5m v každé spáře ._x000D_
1,0m*1,7m+2,5m*0,5m = 2,95m2</t>
  </si>
  <si>
    <t>1,0*1,7+2,5*0,5 = 2,950 [A]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</si>
  <si>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geotextilii, cementový potěr, izolační přizdívku</t>
  </si>
  <si>
    <t>711331</t>
  </si>
  <si>
    <t>IZOLACE PODZEM OBJ PROTI VOL STÉK VODĚ ASFALT NÁTĚRY</t>
  </si>
  <si>
    <t>Izolace žb rámů a křídel nátěrem - 1x penetrační lak + 2x asfaltový izolační nátěr.  _x000D_
Žb rámy (1,7m+2,5m+1,7m)*4m*3.  _x000D_
Křídla: (5m2*4+0,75m2*4)*3. _x000D_
Vyrovnávací vrstva: 3,7m*4m*3.</t>
  </si>
  <si>
    <t>žb rámy: (1,7+2,5+1,7)*4,0*3 = 70,800 [A]_x000D_
křídla: (5,0*4+0,78*4)*3 = 69,360 [B]_x000D_
vyr. vrstva: 3,7*4,0*3 = 44,400 [C]_x000D_
Mezisoučet = 184,560 [D]</t>
  </si>
  <si>
    <t>711507</t>
  </si>
  <si>
    <t>OCHRANA IZOLACE NA POVRCHU Z PE FÓLIE</t>
  </si>
  <si>
    <t>Ochrana izolace žb rámů a křídel PE folií dle doporučení výrobce hmot izolačního souvrství.</t>
  </si>
  <si>
    <t>4,0*4,0 = 16,000 [A]</t>
  </si>
  <si>
    <t>Položka zahrnuje:
- dodání předepsaného ochranného materiálu
- zřízení ochrany izolace
Položka nezahrnuje:
- x</t>
  </si>
  <si>
    <t>711519</t>
  </si>
  <si>
    <t>OCHRANA IZOLACE PODZEMNÍCH OBJEKTŮ TEXTILIÍ</t>
  </si>
  <si>
    <t>Ochrana izolace žb rámů a křídel geotextilií 600 g/m2.</t>
  </si>
  <si>
    <t>6,2*4,0+3,5*1,2*4 = 41,600 [A]</t>
  </si>
  <si>
    <t>78383</t>
  </si>
  <si>
    <t>NÁTĚRY BETON KONSTR TYP S4 (OS-C)</t>
  </si>
  <si>
    <t>Nátěr odrazného obrubníku říms.</t>
  </si>
  <si>
    <t>(0,3*4,4)*2 = 2,640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</si>
  <si>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</si>
  <si>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8</t>
  </si>
  <si>
    <t>Potrubí</t>
  </si>
  <si>
    <t>875332</t>
  </si>
  <si>
    <t>POTRUBÍ DREN Z TRUB PLAST DN DO 150MM DĚROVANÝCH</t>
  </si>
  <si>
    <t>Drenážní potrubí děrované DN 150, HDPE, 2x 4m = 8m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</si>
  <si>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</si>
  <si>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9</t>
  </si>
  <si>
    <t>Ostatní konstrukce a práce</t>
  </si>
  <si>
    <t>9111A3</t>
  </si>
  <si>
    <t>ZÁBRADLÍ SILNIČNÍ S VODOR MADLY - DEMONTÁŽ S PŘESUNEM</t>
  </si>
  <si>
    <t>Demontáž stávajícího zábradlí, 2m + 2m</t>
  </si>
  <si>
    <t>Položka zahrnuje:
- demontáž a odstranění zařízení
- jeho odvoz na předepsané místo
Položka nezahrnuje:
- x</t>
  </si>
  <si>
    <t>9112B1</t>
  </si>
  <si>
    <t>ZÁBRADLÍ MOSTNÍ SE SVISLOU VÝPLNÍ - DODÁVKA A MONTÁŽ</t>
  </si>
  <si>
    <t>Zábradlí mostní se svislou výplní, 2x v délce á 4,0m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</si>
  <si>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</si>
  <si>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91355</t>
  </si>
  <si>
    <t>EVIDENČNÍ ČÍSLO MOSTU</t>
  </si>
  <si>
    <t>evidenční tabulky propustku - 2 ks</t>
  </si>
  <si>
    <t>Položka zahrnuje:
- štítek s evidenčním číslem mostu
- sloupek dopravní značky včetně osazení a nutných zemních prací a zabetonování
Položka nezahrnuje:
- x</t>
  </si>
  <si>
    <t>917223</t>
  </si>
  <si>
    <t>SILNIČNÍ A CHODNÍKOVÉ OBRUBY Z BETONOVÝCH OBRUBNÍKŮ ŠÍŘ 100MM</t>
  </si>
  <si>
    <t>Obrubníky přídlažby říms.</t>
  </si>
  <si>
    <t>Položka zahrnuje:
- dodání a pokládku betonových obrubníků o rozměrech předepsaných zadávací dokumentací
- betonové lože i boční betonovou opěrku
Položka nezahrnuje:
- x</t>
  </si>
  <si>
    <t>91842</t>
  </si>
  <si>
    <t>PROPUSTY RÁMOVÉ 200/150</t>
  </si>
  <si>
    <t>Žb rámy z betonu min. C30/37, zesílená stropní část, sv. otvoru 200x100cm s integrovanou kynetou, nebo rámy 200/120 bez kynety, délka propustku 4m.  _x000D_
(2x rám 200/120 dl. 2,0m koncový pro kotvení římsy)</t>
  </si>
  <si>
    <t>Položka zahrnuje:
- dodání a položení prefabrikovaných rámů z dokumentací předepsaných rozměrů
- případné úpravy rámů
Položka nezahrnuje: 
- podkladní vrstvy
- vyrovnávací a spádový beton uvnitř rámů a na jejich povrchu
- izolaci</t>
  </si>
  <si>
    <t>919111</t>
  </si>
  <si>
    <t>ŘEZÁNÍ ASFALTOVÉHO KRYTU VOZOVEK TL DO 50MM</t>
  </si>
  <si>
    <t>3,0+9,5 = 12,500 [A]</t>
  </si>
  <si>
    <t>Položka zahrnuje:
- řezání vozovkové vrstvy v předepsané tloušťce
- spotřeba vody
Položka nezahrnuje:
- x</t>
  </si>
  <si>
    <t>966168</t>
  </si>
  <si>
    <t>BOURÁNÍ KONSTRUKCÍ ZE ŽELEZOBETONU S ODVOZEM DO 20KM</t>
  </si>
  <si>
    <t>Bourání NK propustku, opěr, říms._x000D_
Opěry: 0,9 m2 x 4,0m x 2._x000D_
Římsy: 2,7m x 0,2 m x 0,45 m x 2._x000D_
NK: 2,5m x 4,1m x 0,2m.</t>
  </si>
  <si>
    <t>0,9*4,0*2+2,7*0,2*0,45*2+2,5*4,1*0,2 = 9,736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</si>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</sst>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6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</cellXfs>
  <cellStyles count="14">
    <cellStyle name="NadpisRekapitulaceSoupisPraciStyle" xfId="2"/>
    <cellStyle name="NadpisStrukturyStyle" xfId="7"/>
    <cellStyle name="NadpisySloupcuStyle" xfId="4"/>
    <cellStyle name="NormalBoldLeftStyle" xfId="9"/>
    <cellStyle name="NormalBoldRightStyle" xfId="10"/>
    <cellStyle name="NormalBoldStyle" xfId="5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6"/>
    <cellStyle name="StavebniDilStyle" xfId="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/>
  </sheetViews>
  <sheetFormatPr defaultRowHeight="15" x14ac:dyDescent="0.25"/>
  <cols>
    <col min="1" max="2" width="3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8" t="s">
        <v>2</v>
      </c>
      <c r="C2" s="3"/>
      <c r="D2" s="3"/>
      <c r="E2" s="3"/>
    </row>
    <row r="3" spans="1:5" x14ac:dyDescent="0.25">
      <c r="A3" s="3"/>
      <c r="B3" s="49"/>
      <c r="C3" s="3"/>
      <c r="D3" s="3"/>
      <c r="E3" s="3"/>
    </row>
    <row r="4" spans="1:5" x14ac:dyDescent="0.25">
      <c r="A4" s="3"/>
      <c r="B4" s="48" t="s">
        <v>3</v>
      </c>
      <c r="C4" s="49"/>
      <c r="D4" s="49"/>
      <c r="E4" s="49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4" t="s">
        <v>4</v>
      </c>
      <c r="C6" s="5">
        <f>SUM(C10)</f>
        <v>0</v>
      </c>
      <c r="D6" s="3"/>
      <c r="E6" s="3"/>
    </row>
    <row r="7" spans="1:5" x14ac:dyDescent="0.25">
      <c r="A7" s="3"/>
      <c r="B7" s="4" t="s">
        <v>5</v>
      </c>
      <c r="C7" s="5">
        <f>SUM(E10)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x14ac:dyDescent="0.25">
      <c r="A10" s="7" t="s">
        <v>11</v>
      </c>
      <c r="B10" s="8" t="s">
        <v>12</v>
      </c>
      <c r="C10" s="9">
        <f>'SO 101'!I3</f>
        <v>0</v>
      </c>
      <c r="D10" s="9">
        <f>SUMIFS('SO 101'!O:O,'SO 101'!A:A,"P")</f>
        <v>0</v>
      </c>
      <c r="E10" s="9">
        <f>C10+D10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9"/>
  <sheetViews>
    <sheetView tabSelected="1" topLeftCell="B1" workbookViewId="0">
      <selection activeCell="B9" sqref="B9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15"/>
      <c r="D2" s="15"/>
      <c r="E2" s="16" t="s">
        <v>13</v>
      </c>
      <c r="F2" s="15"/>
      <c r="G2" s="15"/>
      <c r="H2" s="15"/>
      <c r="I2" s="15"/>
      <c r="J2" s="17"/>
    </row>
    <row r="3" spans="1:16" x14ac:dyDescent="0.25">
      <c r="A3" s="3" t="s">
        <v>14</v>
      </c>
      <c r="B3" s="18" t="s">
        <v>15</v>
      </c>
      <c r="C3" s="52" t="s">
        <v>16</v>
      </c>
      <c r="D3" s="53"/>
      <c r="E3" s="19" t="s">
        <v>17</v>
      </c>
      <c r="F3" s="15"/>
      <c r="G3" s="15"/>
      <c r="H3" s="20" t="s">
        <v>11</v>
      </c>
      <c r="I3" s="21">
        <f>SUMIFS(I8:I239,A8:A239,"SD")</f>
        <v>0</v>
      </c>
      <c r="J3" s="17"/>
      <c r="O3">
        <v>0</v>
      </c>
      <c r="P3">
        <v>2</v>
      </c>
    </row>
    <row r="4" spans="1:16" x14ac:dyDescent="0.25">
      <c r="A4" s="3" t="s">
        <v>18</v>
      </c>
      <c r="B4" s="18" t="s">
        <v>19</v>
      </c>
      <c r="C4" s="52" t="s">
        <v>11</v>
      </c>
      <c r="D4" s="53"/>
      <c r="E4" s="19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 spans="1:16" x14ac:dyDescent="0.25">
      <c r="A5" s="54" t="s">
        <v>20</v>
      </c>
      <c r="B5" s="55" t="s">
        <v>21</v>
      </c>
      <c r="C5" s="50" t="s">
        <v>22</v>
      </c>
      <c r="D5" s="50" t="s">
        <v>23</v>
      </c>
      <c r="E5" s="50" t="s">
        <v>24</v>
      </c>
      <c r="F5" s="50" t="s">
        <v>25</v>
      </c>
      <c r="G5" s="50" t="s">
        <v>26</v>
      </c>
      <c r="H5" s="50" t="s">
        <v>27</v>
      </c>
      <c r="I5" s="50"/>
      <c r="J5" s="51" t="s">
        <v>28</v>
      </c>
      <c r="O5">
        <v>0.21</v>
      </c>
    </row>
    <row r="6" spans="1:16" x14ac:dyDescent="0.25">
      <c r="A6" s="54"/>
      <c r="B6" s="55"/>
      <c r="C6" s="50"/>
      <c r="D6" s="50"/>
      <c r="E6" s="50"/>
      <c r="F6" s="50"/>
      <c r="G6" s="50"/>
      <c r="H6" s="6" t="s">
        <v>29</v>
      </c>
      <c r="I6" s="6" t="s">
        <v>30</v>
      </c>
      <c r="J6" s="51"/>
    </row>
    <row r="7" spans="1:16" x14ac:dyDescent="0.25">
      <c r="A7" s="24">
        <v>0</v>
      </c>
      <c r="B7" s="22">
        <v>1</v>
      </c>
      <c r="C7" s="25">
        <v>2</v>
      </c>
      <c r="D7" s="6">
        <v>3</v>
      </c>
      <c r="E7" s="25">
        <v>4</v>
      </c>
      <c r="F7" s="6">
        <v>5</v>
      </c>
      <c r="G7" s="6">
        <v>6</v>
      </c>
      <c r="H7" s="6">
        <v>7</v>
      </c>
      <c r="I7" s="25">
        <v>8</v>
      </c>
      <c r="J7" s="23">
        <v>9</v>
      </c>
    </row>
    <row r="8" spans="1:16" x14ac:dyDescent="0.25">
      <c r="A8" s="26" t="s">
        <v>31</v>
      </c>
      <c r="B8" s="27"/>
      <c r="C8" s="28" t="s">
        <v>32</v>
      </c>
      <c r="D8" s="29"/>
      <c r="E8" s="26" t="s">
        <v>33</v>
      </c>
      <c r="F8" s="29"/>
      <c r="G8" s="29"/>
      <c r="H8" s="29"/>
      <c r="I8" s="30">
        <f>SUMIFS(I9:I57,A9:A57,"P")</f>
        <v>0</v>
      </c>
      <c r="J8" s="31"/>
    </row>
    <row r="9" spans="1:16" x14ac:dyDescent="0.25">
      <c r="A9" s="32" t="s">
        <v>34</v>
      </c>
      <c r="B9" s="32">
        <v>1</v>
      </c>
      <c r="C9" s="33" t="s">
        <v>35</v>
      </c>
      <c r="D9" s="32" t="s">
        <v>36</v>
      </c>
      <c r="E9" s="34" t="s">
        <v>37</v>
      </c>
      <c r="F9" s="35" t="s">
        <v>38</v>
      </c>
      <c r="G9" s="36">
        <v>14.52</v>
      </c>
      <c r="H9" s="37">
        <v>0</v>
      </c>
      <c r="I9" s="37">
        <f>ROUND(G9*H9,P4)</f>
        <v>0</v>
      </c>
      <c r="J9" s="35" t="s">
        <v>39</v>
      </c>
      <c r="O9" s="38">
        <f>I9*0.21</f>
        <v>0</v>
      </c>
      <c r="P9">
        <v>3</v>
      </c>
    </row>
    <row r="10" spans="1:16" ht="30" x14ac:dyDescent="0.25">
      <c r="A10" s="32" t="s">
        <v>40</v>
      </c>
      <c r="B10" s="39"/>
      <c r="C10" s="40"/>
      <c r="D10" s="40"/>
      <c r="E10" s="34" t="s">
        <v>41</v>
      </c>
      <c r="F10" s="40"/>
      <c r="G10" s="40"/>
      <c r="H10" s="40"/>
      <c r="I10" s="40"/>
      <c r="J10" s="41"/>
    </row>
    <row r="11" spans="1:16" x14ac:dyDescent="0.25">
      <c r="A11" s="32" t="s">
        <v>42</v>
      </c>
      <c r="B11" s="39"/>
      <c r="C11" s="40"/>
      <c r="D11" s="40"/>
      <c r="E11" s="42" t="s">
        <v>43</v>
      </c>
      <c r="F11" s="40"/>
      <c r="G11" s="40"/>
      <c r="H11" s="40"/>
      <c r="I11" s="40"/>
      <c r="J11" s="41"/>
    </row>
    <row r="12" spans="1:16" ht="75" x14ac:dyDescent="0.25">
      <c r="A12" s="32" t="s">
        <v>44</v>
      </c>
      <c r="B12" s="39"/>
      <c r="C12" s="40"/>
      <c r="D12" s="40"/>
      <c r="E12" s="34" t="s">
        <v>45</v>
      </c>
      <c r="F12" s="40"/>
      <c r="G12" s="40"/>
      <c r="H12" s="40"/>
      <c r="I12" s="40"/>
      <c r="J12" s="41"/>
    </row>
    <row r="13" spans="1:16" x14ac:dyDescent="0.25">
      <c r="A13" s="32" t="s">
        <v>34</v>
      </c>
      <c r="B13" s="32">
        <v>2</v>
      </c>
      <c r="C13" s="33" t="s">
        <v>35</v>
      </c>
      <c r="D13" s="32" t="s">
        <v>46</v>
      </c>
      <c r="E13" s="34" t="s">
        <v>37</v>
      </c>
      <c r="F13" s="35" t="s">
        <v>38</v>
      </c>
      <c r="G13" s="36">
        <v>23.52</v>
      </c>
      <c r="H13" s="37">
        <v>0</v>
      </c>
      <c r="I13" s="37">
        <f>ROUND(G13*H13,P4)</f>
        <v>0</v>
      </c>
      <c r="J13" s="35" t="s">
        <v>39</v>
      </c>
      <c r="O13" s="38">
        <f>I13*0.21</f>
        <v>0</v>
      </c>
      <c r="P13">
        <v>3</v>
      </c>
    </row>
    <row r="14" spans="1:16" ht="30" x14ac:dyDescent="0.25">
      <c r="A14" s="32" t="s">
        <v>40</v>
      </c>
      <c r="B14" s="39"/>
      <c r="C14" s="40"/>
      <c r="D14" s="40"/>
      <c r="E14" s="34" t="s">
        <v>47</v>
      </c>
      <c r="F14" s="40"/>
      <c r="G14" s="40"/>
      <c r="H14" s="40"/>
      <c r="I14" s="40"/>
      <c r="J14" s="41"/>
    </row>
    <row r="15" spans="1:16" x14ac:dyDescent="0.25">
      <c r="A15" s="32" t="s">
        <v>42</v>
      </c>
      <c r="B15" s="39"/>
      <c r="C15" s="40"/>
      <c r="D15" s="40"/>
      <c r="E15" s="42" t="s">
        <v>48</v>
      </c>
      <c r="F15" s="40"/>
      <c r="G15" s="40"/>
      <c r="H15" s="40"/>
      <c r="I15" s="40"/>
      <c r="J15" s="41"/>
    </row>
    <row r="16" spans="1:16" ht="75" x14ac:dyDescent="0.25">
      <c r="A16" s="32" t="s">
        <v>44</v>
      </c>
      <c r="B16" s="39"/>
      <c r="C16" s="40"/>
      <c r="D16" s="40"/>
      <c r="E16" s="34" t="s">
        <v>45</v>
      </c>
      <c r="F16" s="40"/>
      <c r="G16" s="40"/>
      <c r="H16" s="40"/>
      <c r="I16" s="40"/>
      <c r="J16" s="41"/>
    </row>
    <row r="17" spans="1:16" x14ac:dyDescent="0.25">
      <c r="A17" s="32" t="s">
        <v>34</v>
      </c>
      <c r="B17" s="32">
        <v>3</v>
      </c>
      <c r="C17" s="33" t="s">
        <v>35</v>
      </c>
      <c r="D17" s="32" t="s">
        <v>49</v>
      </c>
      <c r="E17" s="34" t="s">
        <v>37</v>
      </c>
      <c r="F17" s="35" t="s">
        <v>38</v>
      </c>
      <c r="G17" s="36">
        <v>144.25399999999999</v>
      </c>
      <c r="H17" s="37">
        <v>0</v>
      </c>
      <c r="I17" s="37">
        <f>ROUND(G17*H17,P4)</f>
        <v>0</v>
      </c>
      <c r="J17" s="35" t="s">
        <v>39</v>
      </c>
      <c r="O17" s="38">
        <f>I17*0.21</f>
        <v>0</v>
      </c>
      <c r="P17">
        <v>3</v>
      </c>
    </row>
    <row r="18" spans="1:16" ht="90" x14ac:dyDescent="0.25">
      <c r="A18" s="32" t="s">
        <v>40</v>
      </c>
      <c r="B18" s="39"/>
      <c r="C18" s="40"/>
      <c r="D18" s="40"/>
      <c r="E18" s="34" t="s">
        <v>50</v>
      </c>
      <c r="F18" s="40"/>
      <c r="G18" s="40"/>
      <c r="H18" s="40"/>
      <c r="I18" s="40"/>
      <c r="J18" s="41"/>
    </row>
    <row r="19" spans="1:16" x14ac:dyDescent="0.25">
      <c r="A19" s="32" t="s">
        <v>42</v>
      </c>
      <c r="B19" s="39"/>
      <c r="C19" s="40"/>
      <c r="D19" s="40"/>
      <c r="E19" s="42" t="s">
        <v>51</v>
      </c>
      <c r="F19" s="40"/>
      <c r="G19" s="40"/>
      <c r="H19" s="40"/>
      <c r="I19" s="40"/>
      <c r="J19" s="41"/>
    </row>
    <row r="20" spans="1:16" ht="75" x14ac:dyDescent="0.25">
      <c r="A20" s="32" t="s">
        <v>44</v>
      </c>
      <c r="B20" s="39"/>
      <c r="C20" s="40"/>
      <c r="D20" s="40"/>
      <c r="E20" s="34" t="s">
        <v>45</v>
      </c>
      <c r="F20" s="40"/>
      <c r="G20" s="40"/>
      <c r="H20" s="40"/>
      <c r="I20" s="40"/>
      <c r="J20" s="41"/>
    </row>
    <row r="21" spans="1:16" x14ac:dyDescent="0.25">
      <c r="A21" s="32" t="s">
        <v>34</v>
      </c>
      <c r="B21" s="32">
        <v>4</v>
      </c>
      <c r="C21" s="33" t="s">
        <v>52</v>
      </c>
      <c r="D21" s="32" t="s">
        <v>53</v>
      </c>
      <c r="E21" s="34" t="s">
        <v>54</v>
      </c>
      <c r="F21" s="35" t="s">
        <v>55</v>
      </c>
      <c r="G21" s="36">
        <v>3.15</v>
      </c>
      <c r="H21" s="37">
        <v>0</v>
      </c>
      <c r="I21" s="37">
        <f>ROUND(G21*H21,P4)</f>
        <v>0</v>
      </c>
      <c r="J21" s="32"/>
      <c r="O21" s="38">
        <f>I21*0.21</f>
        <v>0</v>
      </c>
      <c r="P21">
        <v>3</v>
      </c>
    </row>
    <row r="22" spans="1:16" ht="30" x14ac:dyDescent="0.25">
      <c r="A22" s="32" t="s">
        <v>40</v>
      </c>
      <c r="B22" s="39"/>
      <c r="C22" s="40"/>
      <c r="D22" s="40"/>
      <c r="E22" s="34" t="s">
        <v>56</v>
      </c>
      <c r="F22" s="40"/>
      <c r="G22" s="40"/>
      <c r="H22" s="40"/>
      <c r="I22" s="40"/>
      <c r="J22" s="41"/>
    </row>
    <row r="23" spans="1:16" x14ac:dyDescent="0.25">
      <c r="A23" s="32" t="s">
        <v>42</v>
      </c>
      <c r="B23" s="39"/>
      <c r="C23" s="40"/>
      <c r="D23" s="40"/>
      <c r="E23" s="42" t="s">
        <v>57</v>
      </c>
      <c r="F23" s="40"/>
      <c r="G23" s="40"/>
      <c r="H23" s="40"/>
      <c r="I23" s="40"/>
      <c r="J23" s="41"/>
    </row>
    <row r="24" spans="1:16" ht="30" x14ac:dyDescent="0.25">
      <c r="A24" s="32" t="s">
        <v>44</v>
      </c>
      <c r="B24" s="39"/>
      <c r="C24" s="40"/>
      <c r="D24" s="40"/>
      <c r="E24" s="34" t="s">
        <v>58</v>
      </c>
      <c r="F24" s="40"/>
      <c r="G24" s="40"/>
      <c r="H24" s="40"/>
      <c r="I24" s="40"/>
      <c r="J24" s="41"/>
    </row>
    <row r="25" spans="1:16" x14ac:dyDescent="0.25">
      <c r="A25" s="32" t="s">
        <v>34</v>
      </c>
      <c r="B25" s="32">
        <v>5</v>
      </c>
      <c r="C25" s="33" t="s">
        <v>59</v>
      </c>
      <c r="D25" s="32" t="s">
        <v>53</v>
      </c>
      <c r="E25" s="34" t="s">
        <v>60</v>
      </c>
      <c r="F25" s="35" t="s">
        <v>61</v>
      </c>
      <c r="G25" s="36">
        <v>1</v>
      </c>
      <c r="H25" s="37">
        <v>0</v>
      </c>
      <c r="I25" s="37">
        <f>ROUND(G25*H25,P4)</f>
        <v>0</v>
      </c>
      <c r="J25" s="35" t="s">
        <v>39</v>
      </c>
      <c r="O25" s="38">
        <f>I25*0.21</f>
        <v>0</v>
      </c>
      <c r="P25">
        <v>3</v>
      </c>
    </row>
    <row r="26" spans="1:16" x14ac:dyDescent="0.25">
      <c r="A26" s="32" t="s">
        <v>40</v>
      </c>
      <c r="B26" s="39"/>
      <c r="C26" s="40"/>
      <c r="D26" s="40"/>
      <c r="E26" s="34" t="s">
        <v>62</v>
      </c>
      <c r="F26" s="40"/>
      <c r="G26" s="40"/>
      <c r="H26" s="40"/>
      <c r="I26" s="40"/>
      <c r="J26" s="41"/>
    </row>
    <row r="27" spans="1:16" ht="60" x14ac:dyDescent="0.25">
      <c r="A27" s="32" t="s">
        <v>44</v>
      </c>
      <c r="B27" s="39"/>
      <c r="C27" s="40"/>
      <c r="D27" s="40"/>
      <c r="E27" s="34" t="s">
        <v>63</v>
      </c>
      <c r="F27" s="40"/>
      <c r="G27" s="40"/>
      <c r="H27" s="40"/>
      <c r="I27" s="40"/>
      <c r="J27" s="41"/>
    </row>
    <row r="28" spans="1:16" x14ac:dyDescent="0.25">
      <c r="A28" s="32" t="s">
        <v>34</v>
      </c>
      <c r="B28" s="32">
        <v>6</v>
      </c>
      <c r="C28" s="33" t="s">
        <v>64</v>
      </c>
      <c r="D28" s="32" t="s">
        <v>53</v>
      </c>
      <c r="E28" s="34" t="s">
        <v>65</v>
      </c>
      <c r="F28" s="35" t="s">
        <v>61</v>
      </c>
      <c r="G28" s="36">
        <v>1</v>
      </c>
      <c r="H28" s="37">
        <v>0</v>
      </c>
      <c r="I28" s="37">
        <f>ROUND(G28*H28,P4)</f>
        <v>0</v>
      </c>
      <c r="J28" s="35" t="s">
        <v>39</v>
      </c>
      <c r="O28" s="38">
        <f>I28*0.21</f>
        <v>0</v>
      </c>
      <c r="P28">
        <v>3</v>
      </c>
    </row>
    <row r="29" spans="1:16" ht="105" x14ac:dyDescent="0.25">
      <c r="A29" s="32" t="s">
        <v>40</v>
      </c>
      <c r="B29" s="39"/>
      <c r="C29" s="40"/>
      <c r="D29" s="40"/>
      <c r="E29" s="34" t="s">
        <v>66</v>
      </c>
      <c r="F29" s="40"/>
      <c r="G29" s="40"/>
      <c r="H29" s="40"/>
      <c r="I29" s="40"/>
      <c r="J29" s="41"/>
    </row>
    <row r="30" spans="1:16" ht="60" x14ac:dyDescent="0.25">
      <c r="A30" s="32" t="s">
        <v>44</v>
      </c>
      <c r="B30" s="39"/>
      <c r="C30" s="40"/>
      <c r="D30" s="40"/>
      <c r="E30" s="34" t="s">
        <v>67</v>
      </c>
      <c r="F30" s="40"/>
      <c r="G30" s="40"/>
      <c r="H30" s="40"/>
      <c r="I30" s="40"/>
      <c r="J30" s="41"/>
    </row>
    <row r="31" spans="1:16" x14ac:dyDescent="0.25">
      <c r="A31" s="32" t="s">
        <v>34</v>
      </c>
      <c r="B31" s="32">
        <v>7</v>
      </c>
      <c r="C31" s="33" t="s">
        <v>68</v>
      </c>
      <c r="D31" s="32" t="s">
        <v>53</v>
      </c>
      <c r="E31" s="34" t="s">
        <v>69</v>
      </c>
      <c r="F31" s="35" t="s">
        <v>61</v>
      </c>
      <c r="G31" s="36">
        <v>3</v>
      </c>
      <c r="H31" s="37">
        <v>0</v>
      </c>
      <c r="I31" s="37">
        <f>ROUND(G31*H31,P4)</f>
        <v>0</v>
      </c>
      <c r="J31" s="35" t="s">
        <v>39</v>
      </c>
      <c r="O31" s="38">
        <f>I31*0.21</f>
        <v>0</v>
      </c>
      <c r="P31">
        <v>3</v>
      </c>
    </row>
    <row r="32" spans="1:16" ht="45" x14ac:dyDescent="0.25">
      <c r="A32" s="32" t="s">
        <v>40</v>
      </c>
      <c r="B32" s="39"/>
      <c r="C32" s="40"/>
      <c r="D32" s="40"/>
      <c r="E32" s="34" t="s">
        <v>70</v>
      </c>
      <c r="F32" s="40"/>
      <c r="G32" s="40"/>
      <c r="H32" s="40"/>
      <c r="I32" s="40"/>
      <c r="J32" s="41"/>
    </row>
    <row r="33" spans="1:16" ht="105" x14ac:dyDescent="0.25">
      <c r="A33" s="32" t="s">
        <v>44</v>
      </c>
      <c r="B33" s="39"/>
      <c r="C33" s="40"/>
      <c r="D33" s="40"/>
      <c r="E33" s="34" t="s">
        <v>71</v>
      </c>
      <c r="F33" s="40"/>
      <c r="G33" s="40"/>
      <c r="H33" s="40"/>
      <c r="I33" s="40"/>
      <c r="J33" s="41"/>
    </row>
    <row r="34" spans="1:16" x14ac:dyDescent="0.25">
      <c r="A34" s="32" t="s">
        <v>34</v>
      </c>
      <c r="B34" s="32">
        <v>8</v>
      </c>
      <c r="C34" s="33" t="s">
        <v>72</v>
      </c>
      <c r="D34" s="32" t="s">
        <v>53</v>
      </c>
      <c r="E34" s="34" t="s">
        <v>73</v>
      </c>
      <c r="F34" s="35" t="s">
        <v>61</v>
      </c>
      <c r="G34" s="36">
        <v>1</v>
      </c>
      <c r="H34" s="37">
        <v>0</v>
      </c>
      <c r="I34" s="37">
        <f>ROUND(G34*H34,P4)</f>
        <v>0</v>
      </c>
      <c r="J34" s="35" t="s">
        <v>39</v>
      </c>
      <c r="O34" s="38">
        <f>I34*0.21</f>
        <v>0</v>
      </c>
      <c r="P34">
        <v>3</v>
      </c>
    </row>
    <row r="35" spans="1:16" x14ac:dyDescent="0.25">
      <c r="A35" s="32" t="s">
        <v>40</v>
      </c>
      <c r="B35" s="39"/>
      <c r="C35" s="40"/>
      <c r="D35" s="40"/>
      <c r="E35" s="34" t="s">
        <v>74</v>
      </c>
      <c r="F35" s="40"/>
      <c r="G35" s="40"/>
      <c r="H35" s="40"/>
      <c r="I35" s="40"/>
      <c r="J35" s="41"/>
    </row>
    <row r="36" spans="1:16" ht="60" x14ac:dyDescent="0.25">
      <c r="A36" s="32" t="s">
        <v>44</v>
      </c>
      <c r="B36" s="39"/>
      <c r="C36" s="40"/>
      <c r="D36" s="40"/>
      <c r="E36" s="34" t="s">
        <v>75</v>
      </c>
      <c r="F36" s="40"/>
      <c r="G36" s="40"/>
      <c r="H36" s="40"/>
      <c r="I36" s="40"/>
      <c r="J36" s="41"/>
    </row>
    <row r="37" spans="1:16" x14ac:dyDescent="0.25">
      <c r="A37" s="32" t="s">
        <v>34</v>
      </c>
      <c r="B37" s="32">
        <v>9</v>
      </c>
      <c r="C37" s="33" t="s">
        <v>72</v>
      </c>
      <c r="D37" s="32" t="s">
        <v>76</v>
      </c>
      <c r="E37" s="34" t="s">
        <v>73</v>
      </c>
      <c r="F37" s="35" t="s">
        <v>61</v>
      </c>
      <c r="G37" s="36">
        <v>1</v>
      </c>
      <c r="H37" s="37">
        <v>0</v>
      </c>
      <c r="I37" s="37">
        <f>ROUND(G37*H37,P4)</f>
        <v>0</v>
      </c>
      <c r="J37" s="35" t="s">
        <v>39</v>
      </c>
      <c r="O37" s="38">
        <f>I37*0.21</f>
        <v>0</v>
      </c>
      <c r="P37">
        <v>3</v>
      </c>
    </row>
    <row r="38" spans="1:16" ht="30" x14ac:dyDescent="0.25">
      <c r="A38" s="32" t="s">
        <v>40</v>
      </c>
      <c r="B38" s="39"/>
      <c r="C38" s="40"/>
      <c r="D38" s="40"/>
      <c r="E38" s="34" t="s">
        <v>77</v>
      </c>
      <c r="F38" s="40"/>
      <c r="G38" s="40"/>
      <c r="H38" s="40"/>
      <c r="I38" s="40"/>
      <c r="J38" s="41"/>
    </row>
    <row r="39" spans="1:16" ht="60" x14ac:dyDescent="0.25">
      <c r="A39" s="32" t="s">
        <v>44</v>
      </c>
      <c r="B39" s="39"/>
      <c r="C39" s="40"/>
      <c r="D39" s="40"/>
      <c r="E39" s="34" t="s">
        <v>75</v>
      </c>
      <c r="F39" s="40"/>
      <c r="G39" s="40"/>
      <c r="H39" s="40"/>
      <c r="I39" s="40"/>
      <c r="J39" s="41"/>
    </row>
    <row r="40" spans="1:16" x14ac:dyDescent="0.25">
      <c r="A40" s="32" t="s">
        <v>34</v>
      </c>
      <c r="B40" s="32">
        <v>10</v>
      </c>
      <c r="C40" s="33" t="s">
        <v>78</v>
      </c>
      <c r="D40" s="32" t="s">
        <v>53</v>
      </c>
      <c r="E40" s="34" t="s">
        <v>79</v>
      </c>
      <c r="F40" s="35" t="s">
        <v>80</v>
      </c>
      <c r="G40" s="36">
        <v>1</v>
      </c>
      <c r="H40" s="37">
        <v>0</v>
      </c>
      <c r="I40" s="37">
        <f>ROUND(G40*H40,P4)</f>
        <v>0</v>
      </c>
      <c r="J40" s="35" t="s">
        <v>39</v>
      </c>
      <c r="O40" s="38">
        <f>I40*0.21</f>
        <v>0</v>
      </c>
      <c r="P40">
        <v>3</v>
      </c>
    </row>
    <row r="41" spans="1:16" x14ac:dyDescent="0.25">
      <c r="A41" s="32" t="s">
        <v>40</v>
      </c>
      <c r="B41" s="39"/>
      <c r="C41" s="40"/>
      <c r="D41" s="40"/>
      <c r="E41" s="34" t="s">
        <v>81</v>
      </c>
      <c r="F41" s="40"/>
      <c r="G41" s="40"/>
      <c r="H41" s="40"/>
      <c r="I41" s="40"/>
      <c r="J41" s="41"/>
    </row>
    <row r="42" spans="1:16" ht="60" x14ac:dyDescent="0.25">
      <c r="A42" s="32" t="s">
        <v>44</v>
      </c>
      <c r="B42" s="39"/>
      <c r="C42" s="40"/>
      <c r="D42" s="40"/>
      <c r="E42" s="34" t="s">
        <v>75</v>
      </c>
      <c r="F42" s="40"/>
      <c r="G42" s="40"/>
      <c r="H42" s="40"/>
      <c r="I42" s="40"/>
      <c r="J42" s="41"/>
    </row>
    <row r="43" spans="1:16" x14ac:dyDescent="0.25">
      <c r="A43" s="32" t="s">
        <v>34</v>
      </c>
      <c r="B43" s="32">
        <v>11</v>
      </c>
      <c r="C43" s="33" t="s">
        <v>82</v>
      </c>
      <c r="D43" s="32" t="s">
        <v>53</v>
      </c>
      <c r="E43" s="34" t="s">
        <v>83</v>
      </c>
      <c r="F43" s="35" t="s">
        <v>61</v>
      </c>
      <c r="G43" s="36">
        <v>1</v>
      </c>
      <c r="H43" s="37">
        <v>0</v>
      </c>
      <c r="I43" s="37">
        <f>ROUND(G43*H43,P4)</f>
        <v>0</v>
      </c>
      <c r="J43" s="35" t="s">
        <v>39</v>
      </c>
      <c r="O43" s="38">
        <f>I43*0.21</f>
        <v>0</v>
      </c>
      <c r="P43">
        <v>3</v>
      </c>
    </row>
    <row r="44" spans="1:16" x14ac:dyDescent="0.25">
      <c r="A44" s="32" t="s">
        <v>40</v>
      </c>
      <c r="B44" s="39"/>
      <c r="C44" s="40"/>
      <c r="D44" s="40"/>
      <c r="E44" s="43" t="s">
        <v>53</v>
      </c>
      <c r="F44" s="40"/>
      <c r="G44" s="40"/>
      <c r="H44" s="40"/>
      <c r="I44" s="40"/>
      <c r="J44" s="41"/>
    </row>
    <row r="45" spans="1:16" ht="60" x14ac:dyDescent="0.25">
      <c r="A45" s="32" t="s">
        <v>44</v>
      </c>
      <c r="B45" s="39"/>
      <c r="C45" s="40"/>
      <c r="D45" s="40"/>
      <c r="E45" s="34" t="s">
        <v>75</v>
      </c>
      <c r="F45" s="40"/>
      <c r="G45" s="40"/>
      <c r="H45" s="40"/>
      <c r="I45" s="40"/>
      <c r="J45" s="41"/>
    </row>
    <row r="46" spans="1:16" x14ac:dyDescent="0.25">
      <c r="A46" s="32" t="s">
        <v>34</v>
      </c>
      <c r="B46" s="32">
        <v>12</v>
      </c>
      <c r="C46" s="33" t="s">
        <v>84</v>
      </c>
      <c r="D46" s="32" t="s">
        <v>53</v>
      </c>
      <c r="E46" s="34" t="s">
        <v>85</v>
      </c>
      <c r="F46" s="35" t="s">
        <v>316</v>
      </c>
      <c r="G46" s="36">
        <v>22</v>
      </c>
      <c r="H46" s="37">
        <v>0</v>
      </c>
      <c r="I46" s="37">
        <f>ROUND(G46*H46,P4)</f>
        <v>0</v>
      </c>
      <c r="J46" s="35" t="s">
        <v>39</v>
      </c>
      <c r="O46" s="38">
        <f>I46*0.21</f>
        <v>0</v>
      </c>
      <c r="P46">
        <v>3</v>
      </c>
    </row>
    <row r="47" spans="1:16" ht="30" x14ac:dyDescent="0.25">
      <c r="A47" s="32" t="s">
        <v>40</v>
      </c>
      <c r="B47" s="39"/>
      <c r="C47" s="40"/>
      <c r="D47" s="40"/>
      <c r="E47" s="34" t="s">
        <v>86</v>
      </c>
      <c r="F47" s="40"/>
      <c r="G47" s="40"/>
      <c r="H47" s="40"/>
      <c r="I47" s="40"/>
      <c r="J47" s="41"/>
    </row>
    <row r="48" spans="1:16" ht="135" x14ac:dyDescent="0.25">
      <c r="A48" s="32" t="s">
        <v>44</v>
      </c>
      <c r="B48" s="39"/>
      <c r="C48" s="40"/>
      <c r="D48" s="40"/>
      <c r="E48" s="34" t="s">
        <v>87</v>
      </c>
      <c r="F48" s="40"/>
      <c r="G48" s="40"/>
      <c r="H48" s="40"/>
      <c r="I48" s="40"/>
      <c r="J48" s="41"/>
    </row>
    <row r="49" spans="1:16" x14ac:dyDescent="0.25">
      <c r="A49" s="32" t="s">
        <v>34</v>
      </c>
      <c r="B49" s="32">
        <v>13</v>
      </c>
      <c r="C49" s="33" t="s">
        <v>88</v>
      </c>
      <c r="D49" s="32" t="s">
        <v>53</v>
      </c>
      <c r="E49" s="34" t="s">
        <v>89</v>
      </c>
      <c r="F49" s="35" t="s">
        <v>80</v>
      </c>
      <c r="G49" s="36">
        <v>1</v>
      </c>
      <c r="H49" s="37">
        <v>0</v>
      </c>
      <c r="I49" s="37">
        <f>ROUND(G49*H49,P4)</f>
        <v>0</v>
      </c>
      <c r="J49" s="35" t="s">
        <v>39</v>
      </c>
      <c r="O49" s="38">
        <f>I49*0.21</f>
        <v>0</v>
      </c>
      <c r="P49">
        <v>3</v>
      </c>
    </row>
    <row r="50" spans="1:16" x14ac:dyDescent="0.25">
      <c r="A50" s="32" t="s">
        <v>40</v>
      </c>
      <c r="B50" s="39"/>
      <c r="C50" s="40"/>
      <c r="D50" s="40"/>
      <c r="E50" s="34" t="s">
        <v>90</v>
      </c>
      <c r="F50" s="40"/>
      <c r="G50" s="40"/>
      <c r="H50" s="40"/>
      <c r="I50" s="40"/>
      <c r="J50" s="41"/>
    </row>
    <row r="51" spans="1:16" ht="120" x14ac:dyDescent="0.25">
      <c r="A51" s="32" t="s">
        <v>44</v>
      </c>
      <c r="B51" s="39"/>
      <c r="C51" s="40"/>
      <c r="D51" s="40"/>
      <c r="E51" s="34" t="s">
        <v>91</v>
      </c>
      <c r="F51" s="40"/>
      <c r="G51" s="40"/>
      <c r="H51" s="40"/>
      <c r="I51" s="40"/>
      <c r="J51" s="41"/>
    </row>
    <row r="52" spans="1:16" x14ac:dyDescent="0.25">
      <c r="A52" s="32" t="s">
        <v>34</v>
      </c>
      <c r="B52" s="32">
        <v>14</v>
      </c>
      <c r="C52" s="33" t="s">
        <v>92</v>
      </c>
      <c r="D52" s="32" t="s">
        <v>53</v>
      </c>
      <c r="E52" s="34" t="s">
        <v>93</v>
      </c>
      <c r="F52" s="35" t="s">
        <v>80</v>
      </c>
      <c r="G52" s="36">
        <v>1</v>
      </c>
      <c r="H52" s="37">
        <v>0</v>
      </c>
      <c r="I52" s="37">
        <f>ROUND(G52*H52,P4)</f>
        <v>0</v>
      </c>
      <c r="J52" s="35" t="s">
        <v>39</v>
      </c>
      <c r="O52" s="38">
        <f>I52*0.21</f>
        <v>0</v>
      </c>
      <c r="P52">
        <v>3</v>
      </c>
    </row>
    <row r="53" spans="1:16" x14ac:dyDescent="0.25">
      <c r="A53" s="32" t="s">
        <v>40</v>
      </c>
      <c r="B53" s="39"/>
      <c r="C53" s="40"/>
      <c r="D53" s="40"/>
      <c r="E53" s="43" t="s">
        <v>53</v>
      </c>
      <c r="F53" s="40"/>
      <c r="G53" s="40"/>
      <c r="H53" s="40"/>
      <c r="I53" s="40"/>
      <c r="J53" s="41"/>
    </row>
    <row r="54" spans="1:16" ht="135" x14ac:dyDescent="0.25">
      <c r="A54" s="32" t="s">
        <v>44</v>
      </c>
      <c r="B54" s="39"/>
      <c r="C54" s="40"/>
      <c r="D54" s="40"/>
      <c r="E54" s="34" t="s">
        <v>94</v>
      </c>
      <c r="F54" s="40"/>
      <c r="G54" s="40"/>
      <c r="H54" s="40"/>
      <c r="I54" s="40"/>
      <c r="J54" s="41"/>
    </row>
    <row r="55" spans="1:16" x14ac:dyDescent="0.25">
      <c r="A55" s="32" t="s">
        <v>34</v>
      </c>
      <c r="B55" s="32">
        <v>15</v>
      </c>
      <c r="C55" s="33" t="s">
        <v>95</v>
      </c>
      <c r="D55" s="32" t="s">
        <v>53</v>
      </c>
      <c r="E55" s="34" t="s">
        <v>96</v>
      </c>
      <c r="F55" s="35" t="s">
        <v>61</v>
      </c>
      <c r="G55" s="36">
        <v>1</v>
      </c>
      <c r="H55" s="37">
        <v>0</v>
      </c>
      <c r="I55" s="37">
        <f>ROUND(G55*H55,P4)</f>
        <v>0</v>
      </c>
      <c r="J55" s="35" t="s">
        <v>39</v>
      </c>
      <c r="O55" s="38">
        <f>I55*0.21</f>
        <v>0</v>
      </c>
      <c r="P55">
        <v>3</v>
      </c>
    </row>
    <row r="56" spans="1:16" x14ac:dyDescent="0.25">
      <c r="A56" s="32" t="s">
        <v>40</v>
      </c>
      <c r="B56" s="39"/>
      <c r="C56" s="40"/>
      <c r="D56" s="40"/>
      <c r="E56" s="34" t="s">
        <v>97</v>
      </c>
      <c r="F56" s="40"/>
      <c r="G56" s="40"/>
      <c r="H56" s="40"/>
      <c r="I56" s="40"/>
      <c r="J56" s="41"/>
    </row>
    <row r="57" spans="1:16" ht="75" x14ac:dyDescent="0.25">
      <c r="A57" s="32" t="s">
        <v>44</v>
      </c>
      <c r="B57" s="39"/>
      <c r="C57" s="40"/>
      <c r="D57" s="40"/>
      <c r="E57" s="34" t="s">
        <v>98</v>
      </c>
      <c r="F57" s="40"/>
      <c r="G57" s="40"/>
      <c r="H57" s="40"/>
      <c r="I57" s="40"/>
      <c r="J57" s="41"/>
    </row>
    <row r="58" spans="1:16" x14ac:dyDescent="0.25">
      <c r="A58" s="26" t="s">
        <v>31</v>
      </c>
      <c r="B58" s="27"/>
      <c r="C58" s="28" t="s">
        <v>76</v>
      </c>
      <c r="D58" s="29"/>
      <c r="E58" s="26" t="s">
        <v>99</v>
      </c>
      <c r="F58" s="29"/>
      <c r="G58" s="29"/>
      <c r="H58" s="29"/>
      <c r="I58" s="30">
        <f>SUMIFS(I59:I111,A59:A111,"P")</f>
        <v>0</v>
      </c>
      <c r="J58" s="31"/>
    </row>
    <row r="59" spans="1:16" x14ac:dyDescent="0.25">
      <c r="A59" s="32" t="s">
        <v>34</v>
      </c>
      <c r="B59" s="32">
        <v>16</v>
      </c>
      <c r="C59" s="33" t="s">
        <v>100</v>
      </c>
      <c r="D59" s="32" t="s">
        <v>53</v>
      </c>
      <c r="E59" s="34" t="s">
        <v>101</v>
      </c>
      <c r="F59" s="35" t="s">
        <v>102</v>
      </c>
      <c r="G59" s="36">
        <v>3.15</v>
      </c>
      <c r="H59" s="37">
        <v>0</v>
      </c>
      <c r="I59" s="37">
        <f>ROUND(G59*H59,P4)</f>
        <v>0</v>
      </c>
      <c r="J59" s="35" t="s">
        <v>39</v>
      </c>
      <c r="O59" s="38">
        <f>I59*0.21</f>
        <v>0</v>
      </c>
      <c r="P59">
        <v>3</v>
      </c>
    </row>
    <row r="60" spans="1:16" ht="30" x14ac:dyDescent="0.25">
      <c r="A60" s="32" t="s">
        <v>40</v>
      </c>
      <c r="B60" s="39"/>
      <c r="C60" s="40"/>
      <c r="D60" s="40"/>
      <c r="E60" s="34" t="s">
        <v>103</v>
      </c>
      <c r="F60" s="40"/>
      <c r="G60" s="40"/>
      <c r="H60" s="40"/>
      <c r="I60" s="40"/>
      <c r="J60" s="41"/>
    </row>
    <row r="61" spans="1:16" x14ac:dyDescent="0.25">
      <c r="A61" s="32" t="s">
        <v>42</v>
      </c>
      <c r="B61" s="39"/>
      <c r="C61" s="40"/>
      <c r="D61" s="40"/>
      <c r="E61" s="42" t="s">
        <v>104</v>
      </c>
      <c r="F61" s="40"/>
      <c r="G61" s="40"/>
      <c r="H61" s="40"/>
      <c r="I61" s="40"/>
      <c r="J61" s="41"/>
    </row>
    <row r="62" spans="1:16" ht="60" x14ac:dyDescent="0.25">
      <c r="A62" s="32" t="s">
        <v>44</v>
      </c>
      <c r="B62" s="39"/>
      <c r="C62" s="40"/>
      <c r="D62" s="40"/>
      <c r="E62" s="34" t="s">
        <v>105</v>
      </c>
      <c r="F62" s="40"/>
      <c r="G62" s="40"/>
      <c r="H62" s="40"/>
      <c r="I62" s="40"/>
      <c r="J62" s="41"/>
    </row>
    <row r="63" spans="1:16" ht="30" x14ac:dyDescent="0.25">
      <c r="A63" s="32" t="s">
        <v>34</v>
      </c>
      <c r="B63" s="32">
        <v>17</v>
      </c>
      <c r="C63" s="33" t="s">
        <v>106</v>
      </c>
      <c r="D63" s="32" t="s">
        <v>53</v>
      </c>
      <c r="E63" s="34" t="s">
        <v>107</v>
      </c>
      <c r="F63" s="35" t="s">
        <v>55</v>
      </c>
      <c r="G63" s="36">
        <v>6.6</v>
      </c>
      <c r="H63" s="37">
        <v>0</v>
      </c>
      <c r="I63" s="37">
        <f>ROUND(G63*H63,P4)</f>
        <v>0</v>
      </c>
      <c r="J63" s="35" t="s">
        <v>39</v>
      </c>
      <c r="O63" s="38">
        <f>I63*0.21</f>
        <v>0</v>
      </c>
      <c r="P63">
        <v>3</v>
      </c>
    </row>
    <row r="64" spans="1:16" x14ac:dyDescent="0.25">
      <c r="A64" s="32" t="s">
        <v>40</v>
      </c>
      <c r="B64" s="39"/>
      <c r="C64" s="40"/>
      <c r="D64" s="40"/>
      <c r="E64" s="34" t="s">
        <v>108</v>
      </c>
      <c r="F64" s="40"/>
      <c r="G64" s="40"/>
      <c r="H64" s="40"/>
      <c r="I64" s="40"/>
      <c r="J64" s="41"/>
    </row>
    <row r="65" spans="1:16" ht="120" x14ac:dyDescent="0.25">
      <c r="A65" s="32" t="s">
        <v>44</v>
      </c>
      <c r="B65" s="39"/>
      <c r="C65" s="40"/>
      <c r="D65" s="40"/>
      <c r="E65" s="34" t="s">
        <v>109</v>
      </c>
      <c r="F65" s="40"/>
      <c r="G65" s="40"/>
      <c r="H65" s="40"/>
      <c r="I65" s="40"/>
      <c r="J65" s="41"/>
    </row>
    <row r="66" spans="1:16" x14ac:dyDescent="0.25">
      <c r="A66" s="32" t="s">
        <v>34</v>
      </c>
      <c r="B66" s="32">
        <v>18</v>
      </c>
      <c r="C66" s="33" t="s">
        <v>110</v>
      </c>
      <c r="D66" s="32" t="s">
        <v>53</v>
      </c>
      <c r="E66" s="34" t="s">
        <v>111</v>
      </c>
      <c r="F66" s="35" t="s">
        <v>112</v>
      </c>
      <c r="G66" s="36">
        <v>12</v>
      </c>
      <c r="H66" s="37">
        <v>0</v>
      </c>
      <c r="I66" s="37">
        <f>ROUND(G66*H66,P4)</f>
        <v>0</v>
      </c>
      <c r="J66" s="35" t="s">
        <v>39</v>
      </c>
      <c r="O66" s="38">
        <f>I66*0.21</f>
        <v>0</v>
      </c>
      <c r="P66">
        <v>3</v>
      </c>
    </row>
    <row r="67" spans="1:16" x14ac:dyDescent="0.25">
      <c r="A67" s="32" t="s">
        <v>40</v>
      </c>
      <c r="B67" s="39"/>
      <c r="C67" s="40"/>
      <c r="D67" s="40"/>
      <c r="E67" s="34" t="s">
        <v>113</v>
      </c>
      <c r="F67" s="40"/>
      <c r="G67" s="40"/>
      <c r="H67" s="40"/>
      <c r="I67" s="40"/>
      <c r="J67" s="41"/>
    </row>
    <row r="68" spans="1:16" ht="120" x14ac:dyDescent="0.25">
      <c r="A68" s="32" t="s">
        <v>44</v>
      </c>
      <c r="B68" s="39"/>
      <c r="C68" s="40"/>
      <c r="D68" s="40"/>
      <c r="E68" s="34" t="s">
        <v>114</v>
      </c>
      <c r="F68" s="40"/>
      <c r="G68" s="40"/>
      <c r="H68" s="40"/>
      <c r="I68" s="40"/>
      <c r="J68" s="41"/>
    </row>
    <row r="69" spans="1:16" ht="30" x14ac:dyDescent="0.25">
      <c r="A69" s="32" t="s">
        <v>34</v>
      </c>
      <c r="B69" s="32">
        <v>19</v>
      </c>
      <c r="C69" s="33" t="s">
        <v>115</v>
      </c>
      <c r="D69" s="32" t="s">
        <v>76</v>
      </c>
      <c r="E69" s="34" t="s">
        <v>116</v>
      </c>
      <c r="F69" s="35" t="s">
        <v>112</v>
      </c>
      <c r="G69" s="36">
        <v>252</v>
      </c>
      <c r="H69" s="37">
        <v>0</v>
      </c>
      <c r="I69" s="37">
        <f>ROUND(G69*H69,P4)</f>
        <v>0</v>
      </c>
      <c r="J69" s="32"/>
      <c r="O69" s="38">
        <f>I69*0.21</f>
        <v>0</v>
      </c>
      <c r="P69">
        <v>3</v>
      </c>
    </row>
    <row r="70" spans="1:16" ht="30" x14ac:dyDescent="0.25">
      <c r="A70" s="32" t="s">
        <v>40</v>
      </c>
      <c r="B70" s="39"/>
      <c r="C70" s="40"/>
      <c r="D70" s="40"/>
      <c r="E70" s="34" t="s">
        <v>117</v>
      </c>
      <c r="F70" s="40"/>
      <c r="G70" s="40"/>
      <c r="H70" s="40"/>
      <c r="I70" s="40"/>
      <c r="J70" s="41"/>
    </row>
    <row r="71" spans="1:16" x14ac:dyDescent="0.25">
      <c r="A71" s="32" t="s">
        <v>42</v>
      </c>
      <c r="B71" s="39"/>
      <c r="C71" s="40"/>
      <c r="D71" s="40"/>
      <c r="E71" s="42" t="s">
        <v>118</v>
      </c>
      <c r="F71" s="40"/>
      <c r="G71" s="40"/>
      <c r="H71" s="40"/>
      <c r="I71" s="40"/>
      <c r="J71" s="41"/>
    </row>
    <row r="72" spans="1:16" ht="120" x14ac:dyDescent="0.25">
      <c r="A72" s="32" t="s">
        <v>44</v>
      </c>
      <c r="B72" s="39"/>
      <c r="C72" s="40"/>
      <c r="D72" s="40"/>
      <c r="E72" s="34" t="s">
        <v>114</v>
      </c>
      <c r="F72" s="40"/>
      <c r="G72" s="40"/>
      <c r="H72" s="40"/>
      <c r="I72" s="40"/>
      <c r="J72" s="41"/>
    </row>
    <row r="73" spans="1:16" x14ac:dyDescent="0.25">
      <c r="A73" s="32" t="s">
        <v>34</v>
      </c>
      <c r="B73" s="32">
        <v>20</v>
      </c>
      <c r="C73" s="33" t="s">
        <v>119</v>
      </c>
      <c r="D73" s="32" t="s">
        <v>53</v>
      </c>
      <c r="E73" s="34" t="s">
        <v>120</v>
      </c>
      <c r="F73" s="35" t="s">
        <v>55</v>
      </c>
      <c r="G73" s="36">
        <v>22.655999999999999</v>
      </c>
      <c r="H73" s="37">
        <v>0</v>
      </c>
      <c r="I73" s="37">
        <f>ROUND(G73*H73,P4)</f>
        <v>0</v>
      </c>
      <c r="J73" s="35" t="s">
        <v>39</v>
      </c>
      <c r="O73" s="38">
        <f>I73*0.21</f>
        <v>0</v>
      </c>
      <c r="P73">
        <v>3</v>
      </c>
    </row>
    <row r="74" spans="1:16" ht="45" x14ac:dyDescent="0.25">
      <c r="A74" s="32" t="s">
        <v>40</v>
      </c>
      <c r="B74" s="39"/>
      <c r="C74" s="40"/>
      <c r="D74" s="40"/>
      <c r="E74" s="34" t="s">
        <v>121</v>
      </c>
      <c r="F74" s="40"/>
      <c r="G74" s="40"/>
      <c r="H74" s="40"/>
      <c r="I74" s="40"/>
      <c r="J74" s="41"/>
    </row>
    <row r="75" spans="1:16" x14ac:dyDescent="0.25">
      <c r="A75" s="32" t="s">
        <v>42</v>
      </c>
      <c r="B75" s="39"/>
      <c r="C75" s="40"/>
      <c r="D75" s="40"/>
      <c r="E75" s="42" t="s">
        <v>122</v>
      </c>
      <c r="F75" s="40"/>
      <c r="G75" s="40"/>
      <c r="H75" s="40"/>
      <c r="I75" s="40"/>
      <c r="J75" s="41"/>
    </row>
    <row r="76" spans="1:16" ht="409.5" x14ac:dyDescent="0.25">
      <c r="A76" s="32" t="s">
        <v>44</v>
      </c>
      <c r="B76" s="39"/>
      <c r="C76" s="40"/>
      <c r="D76" s="40"/>
      <c r="E76" s="34" t="s">
        <v>123</v>
      </c>
      <c r="F76" s="40"/>
      <c r="G76" s="40"/>
      <c r="H76" s="40"/>
      <c r="I76" s="40"/>
      <c r="J76" s="41"/>
    </row>
    <row r="77" spans="1:16" x14ac:dyDescent="0.25">
      <c r="A77" s="32" t="s">
        <v>34</v>
      </c>
      <c r="B77" s="32">
        <v>21</v>
      </c>
      <c r="C77" s="33" t="s">
        <v>124</v>
      </c>
      <c r="D77" s="32" t="s">
        <v>53</v>
      </c>
      <c r="E77" s="34" t="s">
        <v>125</v>
      </c>
      <c r="F77" s="35" t="s">
        <v>55</v>
      </c>
      <c r="G77" s="36">
        <v>6.12</v>
      </c>
      <c r="H77" s="37">
        <v>0</v>
      </c>
      <c r="I77" s="37">
        <f>ROUND(G77*H77,P4)</f>
        <v>0</v>
      </c>
      <c r="J77" s="35" t="s">
        <v>39</v>
      </c>
      <c r="O77" s="38">
        <f>I77*0.21</f>
        <v>0</v>
      </c>
      <c r="P77">
        <v>3</v>
      </c>
    </row>
    <row r="78" spans="1:16" x14ac:dyDescent="0.25">
      <c r="A78" s="32" t="s">
        <v>40</v>
      </c>
      <c r="B78" s="39"/>
      <c r="C78" s="40"/>
      <c r="D78" s="40"/>
      <c r="E78" s="34" t="s">
        <v>126</v>
      </c>
      <c r="F78" s="40"/>
      <c r="G78" s="40"/>
      <c r="H78" s="40"/>
      <c r="I78" s="40"/>
      <c r="J78" s="41"/>
    </row>
    <row r="79" spans="1:16" x14ac:dyDescent="0.25">
      <c r="A79" s="32" t="s">
        <v>42</v>
      </c>
      <c r="B79" s="39"/>
      <c r="C79" s="40"/>
      <c r="D79" s="40"/>
      <c r="E79" s="42" t="s">
        <v>127</v>
      </c>
      <c r="F79" s="40"/>
      <c r="G79" s="40"/>
      <c r="H79" s="40"/>
      <c r="I79" s="40"/>
      <c r="J79" s="41"/>
    </row>
    <row r="80" spans="1:16" ht="120" x14ac:dyDescent="0.25">
      <c r="A80" s="32" t="s">
        <v>44</v>
      </c>
      <c r="B80" s="39"/>
      <c r="C80" s="40"/>
      <c r="D80" s="40"/>
      <c r="E80" s="34" t="s">
        <v>128</v>
      </c>
      <c r="F80" s="40"/>
      <c r="G80" s="40"/>
      <c r="H80" s="40"/>
      <c r="I80" s="40"/>
      <c r="J80" s="41"/>
    </row>
    <row r="81" spans="1:16" x14ac:dyDescent="0.25">
      <c r="A81" s="32" t="s">
        <v>34</v>
      </c>
      <c r="B81" s="32">
        <v>22</v>
      </c>
      <c r="C81" s="33" t="s">
        <v>129</v>
      </c>
      <c r="D81" s="32" t="s">
        <v>53</v>
      </c>
      <c r="E81" s="34" t="s">
        <v>130</v>
      </c>
      <c r="F81" s="35" t="s">
        <v>55</v>
      </c>
      <c r="G81" s="36">
        <v>51.365000000000002</v>
      </c>
      <c r="H81" s="37">
        <v>0</v>
      </c>
      <c r="I81" s="37">
        <f>ROUND(G81*H81,P4)</f>
        <v>0</v>
      </c>
      <c r="J81" s="35" t="s">
        <v>39</v>
      </c>
      <c r="O81" s="38">
        <f>I81*0.21</f>
        <v>0</v>
      </c>
      <c r="P81">
        <v>3</v>
      </c>
    </row>
    <row r="82" spans="1:16" ht="45" x14ac:dyDescent="0.25">
      <c r="A82" s="32" t="s">
        <v>40</v>
      </c>
      <c r="B82" s="39"/>
      <c r="C82" s="40"/>
      <c r="D82" s="40"/>
      <c r="E82" s="34" t="s">
        <v>131</v>
      </c>
      <c r="F82" s="40"/>
      <c r="G82" s="40"/>
      <c r="H82" s="40"/>
      <c r="I82" s="40"/>
      <c r="J82" s="41"/>
    </row>
    <row r="83" spans="1:16" x14ac:dyDescent="0.25">
      <c r="A83" s="32" t="s">
        <v>42</v>
      </c>
      <c r="B83" s="39"/>
      <c r="C83" s="40"/>
      <c r="D83" s="40"/>
      <c r="E83" s="42" t="s">
        <v>132</v>
      </c>
      <c r="F83" s="40"/>
      <c r="G83" s="40"/>
      <c r="H83" s="40"/>
      <c r="I83" s="40"/>
      <c r="J83" s="41"/>
    </row>
    <row r="84" spans="1:16" ht="409.5" x14ac:dyDescent="0.25">
      <c r="A84" s="32" t="s">
        <v>44</v>
      </c>
      <c r="B84" s="39"/>
      <c r="C84" s="40"/>
      <c r="D84" s="40"/>
      <c r="E84" s="34" t="s">
        <v>133</v>
      </c>
      <c r="F84" s="40"/>
      <c r="G84" s="40"/>
      <c r="H84" s="40"/>
      <c r="I84" s="40"/>
      <c r="J84" s="41"/>
    </row>
    <row r="85" spans="1:16" x14ac:dyDescent="0.25">
      <c r="A85" s="32" t="s">
        <v>34</v>
      </c>
      <c r="B85" s="32">
        <v>23</v>
      </c>
      <c r="C85" s="33" t="s">
        <v>134</v>
      </c>
      <c r="D85" s="32" t="s">
        <v>53</v>
      </c>
      <c r="E85" s="34" t="s">
        <v>135</v>
      </c>
      <c r="F85" s="35" t="s">
        <v>55</v>
      </c>
      <c r="G85" s="36">
        <v>12.8</v>
      </c>
      <c r="H85" s="37">
        <v>0</v>
      </c>
      <c r="I85" s="37">
        <f>ROUND(G85*H85,P4)</f>
        <v>0</v>
      </c>
      <c r="J85" s="35" t="s">
        <v>39</v>
      </c>
      <c r="O85" s="38">
        <f>I85*0.21</f>
        <v>0</v>
      </c>
      <c r="P85">
        <v>3</v>
      </c>
    </row>
    <row r="86" spans="1:16" x14ac:dyDescent="0.25">
      <c r="A86" s="32" t="s">
        <v>40</v>
      </c>
      <c r="B86" s="39"/>
      <c r="C86" s="40"/>
      <c r="D86" s="40"/>
      <c r="E86" s="34" t="s">
        <v>136</v>
      </c>
      <c r="F86" s="40"/>
      <c r="G86" s="40"/>
      <c r="H86" s="40"/>
      <c r="I86" s="40"/>
      <c r="J86" s="41"/>
    </row>
    <row r="87" spans="1:16" x14ac:dyDescent="0.25">
      <c r="A87" s="32" t="s">
        <v>42</v>
      </c>
      <c r="B87" s="39"/>
      <c r="C87" s="40"/>
      <c r="D87" s="40"/>
      <c r="E87" s="42" t="s">
        <v>137</v>
      </c>
      <c r="F87" s="40"/>
      <c r="G87" s="40"/>
      <c r="H87" s="40"/>
      <c r="I87" s="40"/>
      <c r="J87" s="41"/>
    </row>
    <row r="88" spans="1:16" ht="409.5" x14ac:dyDescent="0.25">
      <c r="A88" s="32" t="s">
        <v>44</v>
      </c>
      <c r="B88" s="39"/>
      <c r="C88" s="40"/>
      <c r="D88" s="40"/>
      <c r="E88" s="34" t="s">
        <v>138</v>
      </c>
      <c r="F88" s="40"/>
      <c r="G88" s="40"/>
      <c r="H88" s="40"/>
      <c r="I88" s="40"/>
      <c r="J88" s="41"/>
    </row>
    <row r="89" spans="1:16" x14ac:dyDescent="0.25">
      <c r="A89" s="32" t="s">
        <v>34</v>
      </c>
      <c r="B89" s="32">
        <v>24</v>
      </c>
      <c r="C89" s="33" t="s">
        <v>139</v>
      </c>
      <c r="D89" s="32" t="s">
        <v>53</v>
      </c>
      <c r="E89" s="34" t="s">
        <v>140</v>
      </c>
      <c r="F89" s="35" t="s">
        <v>55</v>
      </c>
      <c r="G89" s="36">
        <v>8.5</v>
      </c>
      <c r="H89" s="37">
        <v>0</v>
      </c>
      <c r="I89" s="37">
        <f>ROUND(G89*H89,P4)</f>
        <v>0</v>
      </c>
      <c r="J89" s="35" t="s">
        <v>39</v>
      </c>
      <c r="O89" s="38">
        <f>I89*0.21</f>
        <v>0</v>
      </c>
      <c r="P89">
        <v>3</v>
      </c>
    </row>
    <row r="90" spans="1:16" x14ac:dyDescent="0.25">
      <c r="A90" s="32" t="s">
        <v>40</v>
      </c>
      <c r="B90" s="39"/>
      <c r="C90" s="40"/>
      <c r="D90" s="40"/>
      <c r="E90" s="34" t="s">
        <v>141</v>
      </c>
      <c r="F90" s="40"/>
      <c r="G90" s="40"/>
      <c r="H90" s="40"/>
      <c r="I90" s="40"/>
      <c r="J90" s="41"/>
    </row>
    <row r="91" spans="1:16" x14ac:dyDescent="0.25">
      <c r="A91" s="32" t="s">
        <v>42</v>
      </c>
      <c r="B91" s="39"/>
      <c r="C91" s="40"/>
      <c r="D91" s="40"/>
      <c r="E91" s="42" t="s">
        <v>142</v>
      </c>
      <c r="F91" s="40"/>
      <c r="G91" s="40"/>
      <c r="H91" s="40"/>
      <c r="I91" s="40"/>
      <c r="J91" s="41"/>
    </row>
    <row r="92" spans="1:16" ht="375" x14ac:dyDescent="0.25">
      <c r="A92" s="32" t="s">
        <v>44</v>
      </c>
      <c r="B92" s="39"/>
      <c r="C92" s="40"/>
      <c r="D92" s="40"/>
      <c r="E92" s="34" t="s">
        <v>143</v>
      </c>
      <c r="F92" s="40"/>
      <c r="G92" s="40"/>
      <c r="H92" s="40"/>
      <c r="I92" s="40"/>
      <c r="J92" s="41"/>
    </row>
    <row r="93" spans="1:16" x14ac:dyDescent="0.25">
      <c r="A93" s="32" t="s">
        <v>34</v>
      </c>
      <c r="B93" s="32">
        <v>25</v>
      </c>
      <c r="C93" s="33" t="s">
        <v>144</v>
      </c>
      <c r="D93" s="32" t="s">
        <v>53</v>
      </c>
      <c r="E93" s="34" t="s">
        <v>145</v>
      </c>
      <c r="F93" s="35" t="s">
        <v>55</v>
      </c>
      <c r="G93" s="36">
        <v>35</v>
      </c>
      <c r="H93" s="37">
        <v>0</v>
      </c>
      <c r="I93" s="37">
        <f>ROUND(G93*H93,P4)</f>
        <v>0</v>
      </c>
      <c r="J93" s="35" t="s">
        <v>39</v>
      </c>
      <c r="O93" s="38">
        <f>I93*0.21</f>
        <v>0</v>
      </c>
      <c r="P93">
        <v>3</v>
      </c>
    </row>
    <row r="94" spans="1:16" ht="30" x14ac:dyDescent="0.25">
      <c r="A94" s="32" t="s">
        <v>40</v>
      </c>
      <c r="B94" s="39"/>
      <c r="C94" s="40"/>
      <c r="D94" s="40"/>
      <c r="E94" s="34" t="s">
        <v>146</v>
      </c>
      <c r="F94" s="40"/>
      <c r="G94" s="40"/>
      <c r="H94" s="40"/>
      <c r="I94" s="40"/>
      <c r="J94" s="41"/>
    </row>
    <row r="95" spans="1:16" x14ac:dyDescent="0.25">
      <c r="A95" s="32" t="s">
        <v>42</v>
      </c>
      <c r="B95" s="39"/>
      <c r="C95" s="40"/>
      <c r="D95" s="40"/>
      <c r="E95" s="42" t="s">
        <v>147</v>
      </c>
      <c r="F95" s="40"/>
      <c r="G95" s="40"/>
      <c r="H95" s="40"/>
      <c r="I95" s="40"/>
      <c r="J95" s="41"/>
    </row>
    <row r="96" spans="1:16" ht="409.5" x14ac:dyDescent="0.25">
      <c r="A96" s="32" t="s">
        <v>44</v>
      </c>
      <c r="B96" s="39"/>
      <c r="C96" s="40"/>
      <c r="D96" s="40"/>
      <c r="E96" s="34" t="s">
        <v>148</v>
      </c>
      <c r="F96" s="40"/>
      <c r="G96" s="40"/>
      <c r="H96" s="40"/>
      <c r="I96" s="40"/>
      <c r="J96" s="41"/>
    </row>
    <row r="97" spans="1:16" x14ac:dyDescent="0.25">
      <c r="A97" s="32" t="s">
        <v>34</v>
      </c>
      <c r="B97" s="32">
        <v>26</v>
      </c>
      <c r="C97" s="33" t="s">
        <v>149</v>
      </c>
      <c r="D97" s="32" t="s">
        <v>53</v>
      </c>
      <c r="E97" s="34" t="s">
        <v>150</v>
      </c>
      <c r="F97" s="35" t="s">
        <v>55</v>
      </c>
      <c r="G97" s="36">
        <v>1.456</v>
      </c>
      <c r="H97" s="37">
        <v>0</v>
      </c>
      <c r="I97" s="37">
        <f>ROUND(G97*H97,P4)</f>
        <v>0</v>
      </c>
      <c r="J97" s="35" t="s">
        <v>39</v>
      </c>
      <c r="O97" s="38">
        <f>I97*0.21</f>
        <v>0</v>
      </c>
      <c r="P97">
        <v>3</v>
      </c>
    </row>
    <row r="98" spans="1:16" x14ac:dyDescent="0.25">
      <c r="A98" s="32" t="s">
        <v>40</v>
      </c>
      <c r="B98" s="39"/>
      <c r="C98" s="40"/>
      <c r="D98" s="40"/>
      <c r="E98" s="34" t="s">
        <v>151</v>
      </c>
      <c r="F98" s="40"/>
      <c r="G98" s="40"/>
      <c r="H98" s="40"/>
      <c r="I98" s="40"/>
      <c r="J98" s="41"/>
    </row>
    <row r="99" spans="1:16" x14ac:dyDescent="0.25">
      <c r="A99" s="32" t="s">
        <v>42</v>
      </c>
      <c r="B99" s="39"/>
      <c r="C99" s="40"/>
      <c r="D99" s="40"/>
      <c r="E99" s="42" t="s">
        <v>152</v>
      </c>
      <c r="F99" s="40"/>
      <c r="G99" s="40"/>
      <c r="H99" s="40"/>
      <c r="I99" s="40"/>
      <c r="J99" s="41"/>
    </row>
    <row r="100" spans="1:16" ht="409.5" x14ac:dyDescent="0.25">
      <c r="A100" s="32" t="s">
        <v>44</v>
      </c>
      <c r="B100" s="39"/>
      <c r="C100" s="40"/>
      <c r="D100" s="40"/>
      <c r="E100" s="34" t="s">
        <v>153</v>
      </c>
      <c r="F100" s="40"/>
      <c r="G100" s="40"/>
      <c r="H100" s="40"/>
      <c r="I100" s="40"/>
      <c r="J100" s="41"/>
    </row>
    <row r="101" spans="1:16" x14ac:dyDescent="0.25">
      <c r="A101" s="32" t="s">
        <v>34</v>
      </c>
      <c r="B101" s="32">
        <v>27</v>
      </c>
      <c r="C101" s="33" t="s">
        <v>154</v>
      </c>
      <c r="D101" s="32" t="s">
        <v>53</v>
      </c>
      <c r="E101" s="34" t="s">
        <v>155</v>
      </c>
      <c r="F101" s="35" t="s">
        <v>102</v>
      </c>
      <c r="G101" s="36">
        <v>51</v>
      </c>
      <c r="H101" s="37">
        <v>0</v>
      </c>
      <c r="I101" s="37">
        <f>ROUND(G101*H101,P4)</f>
        <v>0</v>
      </c>
      <c r="J101" s="35" t="s">
        <v>39</v>
      </c>
      <c r="O101" s="38">
        <f>I101*0.21</f>
        <v>0</v>
      </c>
      <c r="P101">
        <v>3</v>
      </c>
    </row>
    <row r="102" spans="1:16" x14ac:dyDescent="0.25">
      <c r="A102" s="32" t="s">
        <v>40</v>
      </c>
      <c r="B102" s="39"/>
      <c r="C102" s="40"/>
      <c r="D102" s="40"/>
      <c r="E102" s="43" t="s">
        <v>53</v>
      </c>
      <c r="F102" s="40"/>
      <c r="G102" s="40"/>
      <c r="H102" s="40"/>
      <c r="I102" s="40"/>
      <c r="J102" s="41"/>
    </row>
    <row r="103" spans="1:16" ht="75" x14ac:dyDescent="0.25">
      <c r="A103" s="32" t="s">
        <v>44</v>
      </c>
      <c r="B103" s="39"/>
      <c r="C103" s="40"/>
      <c r="D103" s="40"/>
      <c r="E103" s="34" t="s">
        <v>156</v>
      </c>
      <c r="F103" s="40"/>
      <c r="G103" s="40"/>
      <c r="H103" s="40"/>
      <c r="I103" s="40"/>
      <c r="J103" s="41"/>
    </row>
    <row r="104" spans="1:16" x14ac:dyDescent="0.25">
      <c r="A104" s="32" t="s">
        <v>34</v>
      </c>
      <c r="B104" s="32">
        <v>28</v>
      </c>
      <c r="C104" s="33" t="s">
        <v>157</v>
      </c>
      <c r="D104" s="32" t="s">
        <v>53</v>
      </c>
      <c r="E104" s="34" t="s">
        <v>158</v>
      </c>
      <c r="F104" s="35" t="s">
        <v>102</v>
      </c>
      <c r="G104" s="36">
        <v>31.5</v>
      </c>
      <c r="H104" s="37">
        <v>0</v>
      </c>
      <c r="I104" s="37">
        <f>ROUND(G104*H104,P4)</f>
        <v>0</v>
      </c>
      <c r="J104" s="35" t="s">
        <v>39</v>
      </c>
      <c r="O104" s="38">
        <f>I104*0.21</f>
        <v>0</v>
      </c>
      <c r="P104">
        <v>3</v>
      </c>
    </row>
    <row r="105" spans="1:16" x14ac:dyDescent="0.25">
      <c r="A105" s="32" t="s">
        <v>40</v>
      </c>
      <c r="B105" s="39"/>
      <c r="C105" s="40"/>
      <c r="D105" s="40"/>
      <c r="E105" s="34" t="s">
        <v>159</v>
      </c>
      <c r="F105" s="40"/>
      <c r="G105" s="40"/>
      <c r="H105" s="40"/>
      <c r="I105" s="40"/>
      <c r="J105" s="41"/>
    </row>
    <row r="106" spans="1:16" x14ac:dyDescent="0.25">
      <c r="A106" s="32" t="s">
        <v>42</v>
      </c>
      <c r="B106" s="39"/>
      <c r="C106" s="40"/>
      <c r="D106" s="40"/>
      <c r="E106" s="42" t="s">
        <v>160</v>
      </c>
      <c r="F106" s="40"/>
      <c r="G106" s="40"/>
      <c r="H106" s="40"/>
      <c r="I106" s="40"/>
      <c r="J106" s="41"/>
    </row>
    <row r="107" spans="1:16" ht="75" x14ac:dyDescent="0.25">
      <c r="A107" s="32" t="s">
        <v>44</v>
      </c>
      <c r="B107" s="39"/>
      <c r="C107" s="40"/>
      <c r="D107" s="40"/>
      <c r="E107" s="34" t="s">
        <v>161</v>
      </c>
      <c r="F107" s="40"/>
      <c r="G107" s="40"/>
      <c r="H107" s="40"/>
      <c r="I107" s="40"/>
      <c r="J107" s="41"/>
    </row>
    <row r="108" spans="1:16" x14ac:dyDescent="0.25">
      <c r="A108" s="32" t="s">
        <v>34</v>
      </c>
      <c r="B108" s="32">
        <v>29</v>
      </c>
      <c r="C108" s="33" t="s">
        <v>162</v>
      </c>
      <c r="D108" s="32"/>
      <c r="E108" s="34" t="s">
        <v>163</v>
      </c>
      <c r="F108" s="35" t="s">
        <v>102</v>
      </c>
      <c r="G108" s="36">
        <v>31.5</v>
      </c>
      <c r="H108" s="37">
        <v>0</v>
      </c>
      <c r="I108" s="37">
        <f>ROUND(G108*H108,P4)</f>
        <v>0</v>
      </c>
      <c r="J108" s="35" t="s">
        <v>39</v>
      </c>
      <c r="O108" s="38">
        <f>I108*0.21</f>
        <v>0</v>
      </c>
      <c r="P108">
        <v>3</v>
      </c>
    </row>
    <row r="109" spans="1:16" x14ac:dyDescent="0.25">
      <c r="A109" s="32" t="s">
        <v>40</v>
      </c>
      <c r="B109" s="39"/>
      <c r="C109" s="40"/>
      <c r="D109" s="40"/>
      <c r="E109" s="34" t="s">
        <v>159</v>
      </c>
      <c r="F109" s="40"/>
      <c r="G109" s="40"/>
      <c r="H109" s="40"/>
      <c r="I109" s="40"/>
      <c r="J109" s="41"/>
    </row>
    <row r="110" spans="1:16" x14ac:dyDescent="0.25">
      <c r="A110" s="32" t="s">
        <v>42</v>
      </c>
      <c r="B110" s="39"/>
      <c r="C110" s="40"/>
      <c r="D110" s="40"/>
      <c r="E110" s="42" t="s">
        <v>160</v>
      </c>
      <c r="F110" s="40"/>
      <c r="G110" s="40"/>
      <c r="H110" s="40"/>
      <c r="I110" s="40"/>
      <c r="J110" s="41"/>
    </row>
    <row r="111" spans="1:16" ht="75" x14ac:dyDescent="0.25">
      <c r="A111" s="32" t="s">
        <v>44</v>
      </c>
      <c r="B111" s="39"/>
      <c r="C111" s="40"/>
      <c r="D111" s="40"/>
      <c r="E111" s="34" t="s">
        <v>164</v>
      </c>
      <c r="F111" s="40"/>
      <c r="G111" s="40"/>
      <c r="H111" s="40"/>
      <c r="I111" s="40"/>
      <c r="J111" s="41"/>
    </row>
    <row r="112" spans="1:16" x14ac:dyDescent="0.25">
      <c r="A112" s="26" t="s">
        <v>31</v>
      </c>
      <c r="B112" s="27"/>
      <c r="C112" s="28" t="s">
        <v>165</v>
      </c>
      <c r="D112" s="29"/>
      <c r="E112" s="26" t="s">
        <v>166</v>
      </c>
      <c r="F112" s="29"/>
      <c r="G112" s="29"/>
      <c r="H112" s="29"/>
      <c r="I112" s="30">
        <f>SUMIFS(I113:I123,A113:A123,"P")</f>
        <v>0</v>
      </c>
      <c r="J112" s="31"/>
    </row>
    <row r="113" spans="1:16" x14ac:dyDescent="0.25">
      <c r="A113" s="32" t="s">
        <v>34</v>
      </c>
      <c r="B113" s="32">
        <v>30</v>
      </c>
      <c r="C113" s="33" t="s">
        <v>167</v>
      </c>
      <c r="D113" s="32" t="s">
        <v>53</v>
      </c>
      <c r="E113" s="34" t="s">
        <v>168</v>
      </c>
      <c r="F113" s="35" t="s">
        <v>55</v>
      </c>
      <c r="G113" s="36">
        <v>0.72</v>
      </c>
      <c r="H113" s="37">
        <v>0</v>
      </c>
      <c r="I113" s="37">
        <f>ROUND(G113*H113,P4)</f>
        <v>0</v>
      </c>
      <c r="J113" s="35" t="s">
        <v>39</v>
      </c>
      <c r="O113" s="38">
        <f>I113*0.21</f>
        <v>0</v>
      </c>
      <c r="P113">
        <v>3</v>
      </c>
    </row>
    <row r="114" spans="1:16" x14ac:dyDescent="0.25">
      <c r="A114" s="32" t="s">
        <v>40</v>
      </c>
      <c r="B114" s="39"/>
      <c r="C114" s="40"/>
      <c r="D114" s="40"/>
      <c r="E114" s="34" t="s">
        <v>169</v>
      </c>
      <c r="F114" s="40"/>
      <c r="G114" s="40"/>
      <c r="H114" s="40"/>
      <c r="I114" s="40"/>
      <c r="J114" s="41"/>
    </row>
    <row r="115" spans="1:16" x14ac:dyDescent="0.25">
      <c r="A115" s="32" t="s">
        <v>42</v>
      </c>
      <c r="B115" s="39"/>
      <c r="C115" s="40"/>
      <c r="D115" s="40"/>
      <c r="E115" s="42" t="s">
        <v>170</v>
      </c>
      <c r="F115" s="40"/>
      <c r="G115" s="40"/>
      <c r="H115" s="40"/>
      <c r="I115" s="40"/>
      <c r="J115" s="41"/>
    </row>
    <row r="116" spans="1:16" ht="105" x14ac:dyDescent="0.25">
      <c r="A116" s="32" t="s">
        <v>44</v>
      </c>
      <c r="B116" s="39"/>
      <c r="C116" s="40"/>
      <c r="D116" s="40"/>
      <c r="E116" s="34" t="s">
        <v>171</v>
      </c>
      <c r="F116" s="40"/>
      <c r="G116" s="40"/>
      <c r="H116" s="40"/>
      <c r="I116" s="40"/>
      <c r="J116" s="41"/>
    </row>
    <row r="117" spans="1:16" x14ac:dyDescent="0.25">
      <c r="A117" s="32" t="s">
        <v>34</v>
      </c>
      <c r="B117" s="32">
        <v>31</v>
      </c>
      <c r="C117" s="33" t="s">
        <v>172</v>
      </c>
      <c r="D117" s="32" t="s">
        <v>53</v>
      </c>
      <c r="E117" s="34" t="s">
        <v>173</v>
      </c>
      <c r="F117" s="35" t="s">
        <v>55</v>
      </c>
      <c r="G117" s="36">
        <v>3.8639999999999999</v>
      </c>
      <c r="H117" s="37">
        <v>0</v>
      </c>
      <c r="I117" s="37">
        <f>ROUND(G117*H117,P4)</f>
        <v>0</v>
      </c>
      <c r="J117" s="35" t="s">
        <v>39</v>
      </c>
      <c r="O117" s="38">
        <f>I117*0.21</f>
        <v>0</v>
      </c>
      <c r="P117">
        <v>3</v>
      </c>
    </row>
    <row r="118" spans="1:16" ht="30" x14ac:dyDescent="0.25">
      <c r="A118" s="32" t="s">
        <v>40</v>
      </c>
      <c r="B118" s="39"/>
      <c r="C118" s="40"/>
      <c r="D118" s="40"/>
      <c r="E118" s="34" t="s">
        <v>174</v>
      </c>
      <c r="F118" s="40"/>
      <c r="G118" s="40"/>
      <c r="H118" s="40"/>
      <c r="I118" s="40"/>
      <c r="J118" s="41"/>
    </row>
    <row r="119" spans="1:16" x14ac:dyDescent="0.25">
      <c r="A119" s="32" t="s">
        <v>42</v>
      </c>
      <c r="B119" s="39"/>
      <c r="C119" s="40"/>
      <c r="D119" s="40"/>
      <c r="E119" s="42" t="s">
        <v>175</v>
      </c>
      <c r="F119" s="40"/>
      <c r="G119" s="40"/>
      <c r="H119" s="40"/>
      <c r="I119" s="40"/>
      <c r="J119" s="41"/>
    </row>
    <row r="120" spans="1:16" ht="409.5" x14ac:dyDescent="0.25">
      <c r="A120" s="32" t="s">
        <v>44</v>
      </c>
      <c r="B120" s="39"/>
      <c r="C120" s="40"/>
      <c r="D120" s="40"/>
      <c r="E120" s="34" t="s">
        <v>176</v>
      </c>
      <c r="F120" s="40"/>
      <c r="G120" s="40"/>
      <c r="H120" s="40"/>
      <c r="I120" s="40"/>
      <c r="J120" s="41"/>
    </row>
    <row r="121" spans="1:16" x14ac:dyDescent="0.25">
      <c r="A121" s="32" t="s">
        <v>34</v>
      </c>
      <c r="B121" s="32">
        <v>32</v>
      </c>
      <c r="C121" s="33" t="s">
        <v>177</v>
      </c>
      <c r="D121" s="32" t="s">
        <v>53</v>
      </c>
      <c r="E121" s="34" t="s">
        <v>178</v>
      </c>
      <c r="F121" s="35" t="s">
        <v>38</v>
      </c>
      <c r="G121" s="36">
        <v>0.21299999999999999</v>
      </c>
      <c r="H121" s="37">
        <v>0</v>
      </c>
      <c r="I121" s="37">
        <f>ROUND(G121*H121,P4)</f>
        <v>0</v>
      </c>
      <c r="J121" s="35" t="s">
        <v>39</v>
      </c>
      <c r="O121" s="38">
        <f>I121*0.21</f>
        <v>0</v>
      </c>
      <c r="P121">
        <v>3</v>
      </c>
    </row>
    <row r="122" spans="1:16" ht="60" x14ac:dyDescent="0.25">
      <c r="A122" s="32" t="s">
        <v>40</v>
      </c>
      <c r="B122" s="39"/>
      <c r="C122" s="40"/>
      <c r="D122" s="40"/>
      <c r="E122" s="34" t="s">
        <v>179</v>
      </c>
      <c r="F122" s="40"/>
      <c r="G122" s="40"/>
      <c r="H122" s="40"/>
      <c r="I122" s="40"/>
      <c r="J122" s="41"/>
    </row>
    <row r="123" spans="1:16" ht="375" x14ac:dyDescent="0.25">
      <c r="A123" s="32" t="s">
        <v>44</v>
      </c>
      <c r="B123" s="39"/>
      <c r="C123" s="40"/>
      <c r="D123" s="40"/>
      <c r="E123" s="34" t="s">
        <v>180</v>
      </c>
      <c r="F123" s="40"/>
      <c r="G123" s="40"/>
      <c r="H123" s="40"/>
      <c r="I123" s="40"/>
      <c r="J123" s="41"/>
    </row>
    <row r="124" spans="1:16" x14ac:dyDescent="0.25">
      <c r="A124" s="26" t="s">
        <v>31</v>
      </c>
      <c r="B124" s="27"/>
      <c r="C124" s="28" t="s">
        <v>181</v>
      </c>
      <c r="D124" s="29"/>
      <c r="E124" s="26" t="s">
        <v>182</v>
      </c>
      <c r="F124" s="29"/>
      <c r="G124" s="29"/>
      <c r="H124" s="29"/>
      <c r="I124" s="30">
        <f>SUMIFS(I125:I133,A125:A133,"P")</f>
        <v>0</v>
      </c>
      <c r="J124" s="31"/>
    </row>
    <row r="125" spans="1:16" x14ac:dyDescent="0.25">
      <c r="A125" s="32" t="s">
        <v>34</v>
      </c>
      <c r="B125" s="32">
        <v>33</v>
      </c>
      <c r="C125" s="33" t="s">
        <v>183</v>
      </c>
      <c r="D125" s="32" t="s">
        <v>53</v>
      </c>
      <c r="E125" s="34" t="s">
        <v>184</v>
      </c>
      <c r="F125" s="35" t="s">
        <v>55</v>
      </c>
      <c r="G125" s="36">
        <v>2.69</v>
      </c>
      <c r="H125" s="37">
        <v>0</v>
      </c>
      <c r="I125" s="37">
        <f>ROUND(G125*H125,P4)</f>
        <v>0</v>
      </c>
      <c r="J125" s="35" t="s">
        <v>39</v>
      </c>
      <c r="O125" s="38">
        <f>I125*0.21</f>
        <v>0</v>
      </c>
      <c r="P125">
        <v>3</v>
      </c>
    </row>
    <row r="126" spans="1:16" ht="30" x14ac:dyDescent="0.25">
      <c r="A126" s="32" t="s">
        <v>40</v>
      </c>
      <c r="B126" s="39"/>
      <c r="C126" s="40"/>
      <c r="D126" s="40"/>
      <c r="E126" s="34" t="s">
        <v>185</v>
      </c>
      <c r="F126" s="40"/>
      <c r="G126" s="40"/>
      <c r="H126" s="40"/>
      <c r="I126" s="40"/>
      <c r="J126" s="41"/>
    </row>
    <row r="127" spans="1:16" ht="409.5" x14ac:dyDescent="0.25">
      <c r="A127" s="32" t="s">
        <v>44</v>
      </c>
      <c r="B127" s="39"/>
      <c r="C127" s="40"/>
      <c r="D127" s="40"/>
      <c r="E127" s="34" t="s">
        <v>176</v>
      </c>
      <c r="F127" s="40"/>
      <c r="G127" s="40"/>
      <c r="H127" s="40"/>
      <c r="I127" s="40"/>
      <c r="J127" s="41"/>
    </row>
    <row r="128" spans="1:16" x14ac:dyDescent="0.25">
      <c r="A128" s="32" t="s">
        <v>34</v>
      </c>
      <c r="B128" s="32">
        <v>34</v>
      </c>
      <c r="C128" s="33" t="s">
        <v>186</v>
      </c>
      <c r="D128" s="32" t="s">
        <v>53</v>
      </c>
      <c r="E128" s="34" t="s">
        <v>187</v>
      </c>
      <c r="F128" s="35" t="s">
        <v>38</v>
      </c>
      <c r="G128" s="36">
        <v>0.70099999999999996</v>
      </c>
      <c r="H128" s="37">
        <v>0</v>
      </c>
      <c r="I128" s="37">
        <f>ROUND(G128*H128,P4)</f>
        <v>0</v>
      </c>
      <c r="J128" s="35" t="s">
        <v>39</v>
      </c>
      <c r="O128" s="38">
        <f>I128*0.21</f>
        <v>0</v>
      </c>
      <c r="P128">
        <v>3</v>
      </c>
    </row>
    <row r="129" spans="1:16" x14ac:dyDescent="0.25">
      <c r="A129" s="32" t="s">
        <v>40</v>
      </c>
      <c r="B129" s="39"/>
      <c r="C129" s="40"/>
      <c r="D129" s="40"/>
      <c r="E129" s="43" t="s">
        <v>53</v>
      </c>
      <c r="F129" s="40"/>
      <c r="G129" s="40"/>
      <c r="H129" s="40"/>
      <c r="I129" s="40"/>
      <c r="J129" s="41"/>
    </row>
    <row r="130" spans="1:16" ht="375" x14ac:dyDescent="0.25">
      <c r="A130" s="32" t="s">
        <v>44</v>
      </c>
      <c r="B130" s="39"/>
      <c r="C130" s="40"/>
      <c r="D130" s="40"/>
      <c r="E130" s="34" t="s">
        <v>188</v>
      </c>
      <c r="F130" s="40"/>
      <c r="G130" s="40"/>
      <c r="H130" s="40"/>
      <c r="I130" s="40"/>
      <c r="J130" s="41"/>
    </row>
    <row r="131" spans="1:16" x14ac:dyDescent="0.25">
      <c r="A131" s="32" t="s">
        <v>34</v>
      </c>
      <c r="B131" s="32">
        <v>35</v>
      </c>
      <c r="C131" s="33" t="s">
        <v>189</v>
      </c>
      <c r="D131" s="32" t="s">
        <v>53</v>
      </c>
      <c r="E131" s="34" t="s">
        <v>190</v>
      </c>
      <c r="F131" s="35" t="s">
        <v>55</v>
      </c>
      <c r="G131" s="36">
        <v>2.56</v>
      </c>
      <c r="H131" s="37">
        <v>0</v>
      </c>
      <c r="I131" s="37">
        <f>ROUND(G131*H131,P4)</f>
        <v>0</v>
      </c>
      <c r="J131" s="35" t="s">
        <v>39</v>
      </c>
      <c r="O131" s="38">
        <f>I131*0.21</f>
        <v>0</v>
      </c>
      <c r="P131">
        <v>3</v>
      </c>
    </row>
    <row r="132" spans="1:16" ht="60" x14ac:dyDescent="0.25">
      <c r="A132" s="32" t="s">
        <v>40</v>
      </c>
      <c r="B132" s="39"/>
      <c r="C132" s="40"/>
      <c r="D132" s="40"/>
      <c r="E132" s="34" t="s">
        <v>191</v>
      </c>
      <c r="F132" s="40"/>
      <c r="G132" s="40"/>
      <c r="H132" s="40"/>
      <c r="I132" s="40"/>
      <c r="J132" s="41"/>
    </row>
    <row r="133" spans="1:16" ht="345" x14ac:dyDescent="0.25">
      <c r="A133" s="32" t="s">
        <v>44</v>
      </c>
      <c r="B133" s="39"/>
      <c r="C133" s="40"/>
      <c r="D133" s="40"/>
      <c r="E133" s="34" t="s">
        <v>192</v>
      </c>
      <c r="F133" s="40"/>
      <c r="G133" s="40"/>
      <c r="H133" s="40"/>
      <c r="I133" s="40"/>
      <c r="J133" s="41"/>
    </row>
    <row r="134" spans="1:16" x14ac:dyDescent="0.25">
      <c r="A134" s="26" t="s">
        <v>31</v>
      </c>
      <c r="B134" s="27"/>
      <c r="C134" s="28" t="s">
        <v>193</v>
      </c>
      <c r="D134" s="29"/>
      <c r="E134" s="26" t="s">
        <v>194</v>
      </c>
      <c r="F134" s="29"/>
      <c r="G134" s="29"/>
      <c r="H134" s="29"/>
      <c r="I134" s="30">
        <f>SUMIFS(I135:I164,A135:A164,"P")</f>
        <v>0</v>
      </c>
      <c r="J134" s="31"/>
    </row>
    <row r="135" spans="1:16" x14ac:dyDescent="0.25">
      <c r="A135" s="32" t="s">
        <v>34</v>
      </c>
      <c r="B135" s="32">
        <v>36</v>
      </c>
      <c r="C135" s="33" t="s">
        <v>195</v>
      </c>
      <c r="D135" s="32" t="s">
        <v>53</v>
      </c>
      <c r="E135" s="34" t="s">
        <v>196</v>
      </c>
      <c r="F135" s="35" t="s">
        <v>55</v>
      </c>
      <c r="G135" s="36">
        <v>6.7919999999999998</v>
      </c>
      <c r="H135" s="37">
        <v>0</v>
      </c>
      <c r="I135" s="37">
        <f>ROUND(G135*H135,P4)</f>
        <v>0</v>
      </c>
      <c r="J135" s="35" t="s">
        <v>39</v>
      </c>
      <c r="O135" s="38">
        <f>I135*0.21</f>
        <v>0</v>
      </c>
      <c r="P135">
        <v>3</v>
      </c>
    </row>
    <row r="136" spans="1:16" ht="45" x14ac:dyDescent="0.25">
      <c r="A136" s="32" t="s">
        <v>40</v>
      </c>
      <c r="B136" s="39"/>
      <c r="C136" s="40"/>
      <c r="D136" s="40"/>
      <c r="E136" s="34" t="s">
        <v>197</v>
      </c>
      <c r="F136" s="40"/>
      <c r="G136" s="40"/>
      <c r="H136" s="40"/>
      <c r="I136" s="40"/>
      <c r="J136" s="41"/>
    </row>
    <row r="137" spans="1:16" x14ac:dyDescent="0.25">
      <c r="A137" s="32" t="s">
        <v>42</v>
      </c>
      <c r="B137" s="39"/>
      <c r="C137" s="40"/>
      <c r="D137" s="40"/>
      <c r="E137" s="42" t="s">
        <v>198</v>
      </c>
      <c r="F137" s="40"/>
      <c r="G137" s="40"/>
      <c r="H137" s="40"/>
      <c r="I137" s="40"/>
      <c r="J137" s="41"/>
    </row>
    <row r="138" spans="1:16" ht="409.5" x14ac:dyDescent="0.25">
      <c r="A138" s="32" t="s">
        <v>44</v>
      </c>
      <c r="B138" s="39"/>
      <c r="C138" s="40"/>
      <c r="D138" s="40"/>
      <c r="E138" s="34" t="s">
        <v>199</v>
      </c>
      <c r="F138" s="40"/>
      <c r="G138" s="40"/>
      <c r="H138" s="40"/>
      <c r="I138" s="40"/>
      <c r="J138" s="41"/>
    </row>
    <row r="139" spans="1:16" x14ac:dyDescent="0.25">
      <c r="A139" s="32" t="s">
        <v>34</v>
      </c>
      <c r="B139" s="32">
        <v>37</v>
      </c>
      <c r="C139" s="33" t="s">
        <v>200</v>
      </c>
      <c r="D139" s="32"/>
      <c r="E139" s="34" t="s">
        <v>201</v>
      </c>
      <c r="F139" s="35" t="s">
        <v>55</v>
      </c>
      <c r="G139" s="36">
        <v>2.37</v>
      </c>
      <c r="H139" s="37">
        <v>0</v>
      </c>
      <c r="I139" s="37">
        <f>ROUND(G139*H139,P4)</f>
        <v>0</v>
      </c>
      <c r="J139" s="35" t="s">
        <v>39</v>
      </c>
      <c r="O139" s="38">
        <f>I139*0.21</f>
        <v>0</v>
      </c>
      <c r="P139">
        <v>3</v>
      </c>
    </row>
    <row r="140" spans="1:16" ht="105" x14ac:dyDescent="0.25">
      <c r="A140" s="32" t="s">
        <v>40</v>
      </c>
      <c r="B140" s="39"/>
      <c r="C140" s="40"/>
      <c r="D140" s="40"/>
      <c r="E140" s="34" t="s">
        <v>202</v>
      </c>
      <c r="F140" s="40"/>
      <c r="G140" s="40"/>
      <c r="H140" s="40"/>
      <c r="I140" s="40"/>
      <c r="J140" s="41"/>
    </row>
    <row r="141" spans="1:16" x14ac:dyDescent="0.25">
      <c r="A141" s="32" t="s">
        <v>42</v>
      </c>
      <c r="B141" s="39"/>
      <c r="C141" s="40"/>
      <c r="D141" s="40"/>
      <c r="E141" s="42" t="s">
        <v>203</v>
      </c>
      <c r="F141" s="40"/>
      <c r="G141" s="40"/>
      <c r="H141" s="40"/>
      <c r="I141" s="40"/>
      <c r="J141" s="41"/>
    </row>
    <row r="142" spans="1:16" ht="409.5" x14ac:dyDescent="0.25">
      <c r="A142" s="32" t="s">
        <v>44</v>
      </c>
      <c r="B142" s="39"/>
      <c r="C142" s="40"/>
      <c r="D142" s="40"/>
      <c r="E142" s="34" t="s">
        <v>199</v>
      </c>
      <c r="F142" s="40"/>
      <c r="G142" s="40"/>
      <c r="H142" s="40"/>
      <c r="I142" s="40"/>
      <c r="J142" s="41"/>
    </row>
    <row r="143" spans="1:16" x14ac:dyDescent="0.25">
      <c r="A143" s="32" t="s">
        <v>34</v>
      </c>
      <c r="B143" s="32">
        <v>38</v>
      </c>
      <c r="C143" s="33" t="s">
        <v>204</v>
      </c>
      <c r="D143" s="32" t="s">
        <v>53</v>
      </c>
      <c r="E143" s="34" t="s">
        <v>205</v>
      </c>
      <c r="F143" s="35" t="s">
        <v>55</v>
      </c>
      <c r="G143" s="36">
        <v>2</v>
      </c>
      <c r="H143" s="37">
        <v>0</v>
      </c>
      <c r="I143" s="37">
        <f>ROUND(G143*H143,P4)</f>
        <v>0</v>
      </c>
      <c r="J143" s="35" t="s">
        <v>39</v>
      </c>
      <c r="O143" s="38">
        <f>I143*0.21</f>
        <v>0</v>
      </c>
      <c r="P143">
        <v>3</v>
      </c>
    </row>
    <row r="144" spans="1:16" ht="30" x14ac:dyDescent="0.25">
      <c r="A144" s="32" t="s">
        <v>40</v>
      </c>
      <c r="B144" s="39"/>
      <c r="C144" s="40"/>
      <c r="D144" s="40"/>
      <c r="E144" s="34" t="s">
        <v>206</v>
      </c>
      <c r="F144" s="40"/>
      <c r="G144" s="40"/>
      <c r="H144" s="40"/>
      <c r="I144" s="40"/>
      <c r="J144" s="41"/>
    </row>
    <row r="145" spans="1:16" ht="409.5" x14ac:dyDescent="0.25">
      <c r="A145" s="32" t="s">
        <v>44</v>
      </c>
      <c r="B145" s="39"/>
      <c r="C145" s="40"/>
      <c r="D145" s="40"/>
      <c r="E145" s="34" t="s">
        <v>176</v>
      </c>
      <c r="F145" s="40"/>
      <c r="G145" s="40"/>
      <c r="H145" s="40"/>
      <c r="I145" s="40"/>
      <c r="J145" s="41"/>
    </row>
    <row r="146" spans="1:16" x14ac:dyDescent="0.25">
      <c r="A146" s="32" t="s">
        <v>34</v>
      </c>
      <c r="B146" s="32">
        <v>39</v>
      </c>
      <c r="C146" s="33" t="s">
        <v>207</v>
      </c>
      <c r="D146" s="32" t="s">
        <v>53</v>
      </c>
      <c r="E146" s="34" t="s">
        <v>208</v>
      </c>
      <c r="F146" s="35" t="s">
        <v>38</v>
      </c>
      <c r="G146" s="36">
        <v>4.3999999999999997E-2</v>
      </c>
      <c r="H146" s="37">
        <v>0</v>
      </c>
      <c r="I146" s="37">
        <f>ROUND(G146*H146,P4)</f>
        <v>0</v>
      </c>
      <c r="J146" s="35" t="s">
        <v>39</v>
      </c>
      <c r="O146" s="38">
        <f>I146*0.21</f>
        <v>0</v>
      </c>
      <c r="P146">
        <v>3</v>
      </c>
    </row>
    <row r="147" spans="1:16" ht="60" x14ac:dyDescent="0.25">
      <c r="A147" s="32" t="s">
        <v>40</v>
      </c>
      <c r="B147" s="39"/>
      <c r="C147" s="40"/>
      <c r="D147" s="40"/>
      <c r="E147" s="34" t="s">
        <v>209</v>
      </c>
      <c r="F147" s="40"/>
      <c r="G147" s="40"/>
      <c r="H147" s="40"/>
      <c r="I147" s="40"/>
      <c r="J147" s="41"/>
    </row>
    <row r="148" spans="1:16" ht="375" x14ac:dyDescent="0.25">
      <c r="A148" s="32" t="s">
        <v>44</v>
      </c>
      <c r="B148" s="39"/>
      <c r="C148" s="40"/>
      <c r="D148" s="40"/>
      <c r="E148" s="34" t="s">
        <v>188</v>
      </c>
      <c r="F148" s="40"/>
      <c r="G148" s="40"/>
      <c r="H148" s="40"/>
      <c r="I148" s="40"/>
      <c r="J148" s="41"/>
    </row>
    <row r="149" spans="1:16" x14ac:dyDescent="0.25">
      <c r="A149" s="32" t="s">
        <v>34</v>
      </c>
      <c r="B149" s="32">
        <v>40</v>
      </c>
      <c r="C149" s="33" t="s">
        <v>210</v>
      </c>
      <c r="D149" s="32" t="s">
        <v>53</v>
      </c>
      <c r="E149" s="34" t="s">
        <v>211</v>
      </c>
      <c r="F149" s="35" t="s">
        <v>55</v>
      </c>
      <c r="G149" s="36">
        <v>1.3919999999999999</v>
      </c>
      <c r="H149" s="37">
        <v>0</v>
      </c>
      <c r="I149" s="37">
        <f>ROUND(G149*H149,P4)</f>
        <v>0</v>
      </c>
      <c r="J149" s="35" t="s">
        <v>39</v>
      </c>
      <c r="O149" s="38">
        <f>I149*0.21</f>
        <v>0</v>
      </c>
      <c r="P149">
        <v>3</v>
      </c>
    </row>
    <row r="150" spans="1:16" ht="45" x14ac:dyDescent="0.25">
      <c r="A150" s="32" t="s">
        <v>40</v>
      </c>
      <c r="B150" s="39"/>
      <c r="C150" s="40"/>
      <c r="D150" s="40"/>
      <c r="E150" s="34" t="s">
        <v>212</v>
      </c>
      <c r="F150" s="40"/>
      <c r="G150" s="40"/>
      <c r="H150" s="40"/>
      <c r="I150" s="40"/>
      <c r="J150" s="41"/>
    </row>
    <row r="151" spans="1:16" ht="45" x14ac:dyDescent="0.25">
      <c r="A151" s="32" t="s">
        <v>42</v>
      </c>
      <c r="B151" s="39"/>
      <c r="C151" s="40"/>
      <c r="D151" s="40"/>
      <c r="E151" s="42" t="s">
        <v>213</v>
      </c>
      <c r="F151" s="40"/>
      <c r="G151" s="40"/>
      <c r="H151" s="40"/>
      <c r="I151" s="40"/>
      <c r="J151" s="41"/>
    </row>
    <row r="152" spans="1:16" ht="390" x14ac:dyDescent="0.25">
      <c r="A152" s="32" t="s">
        <v>44</v>
      </c>
      <c r="B152" s="39"/>
      <c r="C152" s="40"/>
      <c r="D152" s="40"/>
      <c r="E152" s="34" t="s">
        <v>214</v>
      </c>
      <c r="F152" s="40"/>
      <c r="G152" s="40"/>
      <c r="H152" s="40"/>
      <c r="I152" s="40"/>
      <c r="J152" s="41"/>
    </row>
    <row r="153" spans="1:16" x14ac:dyDescent="0.25">
      <c r="A153" s="32" t="s">
        <v>34</v>
      </c>
      <c r="B153" s="32">
        <v>41</v>
      </c>
      <c r="C153" s="33" t="s">
        <v>215</v>
      </c>
      <c r="D153" s="32" t="s">
        <v>53</v>
      </c>
      <c r="E153" s="34" t="s">
        <v>216</v>
      </c>
      <c r="F153" s="35" t="s">
        <v>55</v>
      </c>
      <c r="G153" s="36">
        <v>2.34</v>
      </c>
      <c r="H153" s="37">
        <v>0</v>
      </c>
      <c r="I153" s="37">
        <f>ROUND(G153*H153,P4)</f>
        <v>0</v>
      </c>
      <c r="J153" s="35" t="s">
        <v>39</v>
      </c>
      <c r="O153" s="38">
        <f>I153*0.21</f>
        <v>0</v>
      </c>
      <c r="P153">
        <v>3</v>
      </c>
    </row>
    <row r="154" spans="1:16" x14ac:dyDescent="0.25">
      <c r="A154" s="32" t="s">
        <v>40</v>
      </c>
      <c r="B154" s="39"/>
      <c r="C154" s="40"/>
      <c r="D154" s="40"/>
      <c r="E154" s="34" t="s">
        <v>217</v>
      </c>
      <c r="F154" s="40"/>
      <c r="G154" s="40"/>
      <c r="H154" s="40"/>
      <c r="I154" s="40"/>
      <c r="J154" s="41"/>
    </row>
    <row r="155" spans="1:16" x14ac:dyDescent="0.25">
      <c r="A155" s="32" t="s">
        <v>42</v>
      </c>
      <c r="B155" s="39"/>
      <c r="C155" s="40"/>
      <c r="D155" s="40"/>
      <c r="E155" s="42" t="s">
        <v>218</v>
      </c>
      <c r="F155" s="40"/>
      <c r="G155" s="40"/>
      <c r="H155" s="40"/>
      <c r="I155" s="40"/>
      <c r="J155" s="41"/>
    </row>
    <row r="156" spans="1:16" ht="120" x14ac:dyDescent="0.25">
      <c r="A156" s="32" t="s">
        <v>44</v>
      </c>
      <c r="B156" s="39"/>
      <c r="C156" s="40"/>
      <c r="D156" s="40"/>
      <c r="E156" s="34" t="s">
        <v>219</v>
      </c>
      <c r="F156" s="40"/>
      <c r="G156" s="40"/>
      <c r="H156" s="40"/>
      <c r="I156" s="40"/>
      <c r="J156" s="41"/>
    </row>
    <row r="157" spans="1:16" x14ac:dyDescent="0.25">
      <c r="A157" s="32" t="s">
        <v>34</v>
      </c>
      <c r="B157" s="32">
        <v>42</v>
      </c>
      <c r="C157" s="33" t="s">
        <v>220</v>
      </c>
      <c r="D157" s="32" t="s">
        <v>53</v>
      </c>
      <c r="E157" s="34" t="s">
        <v>221</v>
      </c>
      <c r="F157" s="35" t="s">
        <v>55</v>
      </c>
      <c r="G157" s="36">
        <v>4.74</v>
      </c>
      <c r="H157" s="37">
        <v>0</v>
      </c>
      <c r="I157" s="37">
        <f>ROUND(G157*H157,P4)</f>
        <v>0</v>
      </c>
      <c r="J157" s="35" t="s">
        <v>39</v>
      </c>
      <c r="O157" s="38">
        <f>I157*0.21</f>
        <v>0</v>
      </c>
      <c r="P157">
        <v>3</v>
      </c>
    </row>
    <row r="158" spans="1:16" ht="90" x14ac:dyDescent="0.25">
      <c r="A158" s="32" t="s">
        <v>40</v>
      </c>
      <c r="B158" s="39"/>
      <c r="C158" s="40"/>
      <c r="D158" s="40"/>
      <c r="E158" s="34" t="s">
        <v>222</v>
      </c>
      <c r="F158" s="40"/>
      <c r="G158" s="40"/>
      <c r="H158" s="40"/>
      <c r="I158" s="40"/>
      <c r="J158" s="41"/>
    </row>
    <row r="159" spans="1:16" x14ac:dyDescent="0.25">
      <c r="A159" s="32" t="s">
        <v>42</v>
      </c>
      <c r="B159" s="39"/>
      <c r="C159" s="40"/>
      <c r="D159" s="40"/>
      <c r="E159" s="42" t="s">
        <v>223</v>
      </c>
      <c r="F159" s="40"/>
      <c r="G159" s="40"/>
      <c r="H159" s="40"/>
      <c r="I159" s="40"/>
      <c r="J159" s="41"/>
    </row>
    <row r="160" spans="1:16" ht="180" x14ac:dyDescent="0.25">
      <c r="A160" s="32" t="s">
        <v>44</v>
      </c>
      <c r="B160" s="39"/>
      <c r="C160" s="40"/>
      <c r="D160" s="40"/>
      <c r="E160" s="34" t="s">
        <v>224</v>
      </c>
      <c r="F160" s="40"/>
      <c r="G160" s="40"/>
      <c r="H160" s="40"/>
      <c r="I160" s="40"/>
      <c r="J160" s="41"/>
    </row>
    <row r="161" spans="1:16" x14ac:dyDescent="0.25">
      <c r="A161" s="32" t="s">
        <v>34</v>
      </c>
      <c r="B161" s="32">
        <v>43</v>
      </c>
      <c r="C161" s="33" t="s">
        <v>225</v>
      </c>
      <c r="D161" s="32" t="s">
        <v>53</v>
      </c>
      <c r="E161" s="34" t="s">
        <v>226</v>
      </c>
      <c r="F161" s="35" t="s">
        <v>55</v>
      </c>
      <c r="G161" s="36">
        <v>1.66</v>
      </c>
      <c r="H161" s="37">
        <v>0</v>
      </c>
      <c r="I161" s="37">
        <f>ROUND(G161*H161,P4)</f>
        <v>0</v>
      </c>
      <c r="J161" s="35" t="s">
        <v>39</v>
      </c>
      <c r="O161" s="38">
        <f>I161*0.21</f>
        <v>0</v>
      </c>
      <c r="P161">
        <v>3</v>
      </c>
    </row>
    <row r="162" spans="1:16" x14ac:dyDescent="0.25">
      <c r="A162" s="32" t="s">
        <v>40</v>
      </c>
      <c r="B162" s="39"/>
      <c r="C162" s="40"/>
      <c r="D162" s="40"/>
      <c r="E162" s="34" t="s">
        <v>227</v>
      </c>
      <c r="F162" s="40"/>
      <c r="G162" s="40"/>
      <c r="H162" s="40"/>
      <c r="I162" s="40"/>
      <c r="J162" s="41"/>
    </row>
    <row r="163" spans="1:16" x14ac:dyDescent="0.25">
      <c r="A163" s="32" t="s">
        <v>42</v>
      </c>
      <c r="B163" s="39"/>
      <c r="C163" s="40"/>
      <c r="D163" s="40"/>
      <c r="E163" s="42" t="s">
        <v>228</v>
      </c>
      <c r="F163" s="40"/>
      <c r="G163" s="40"/>
      <c r="H163" s="40"/>
      <c r="I163" s="40"/>
      <c r="J163" s="41"/>
    </row>
    <row r="164" spans="1:16" ht="409.5" x14ac:dyDescent="0.25">
      <c r="A164" s="32" t="s">
        <v>44</v>
      </c>
      <c r="B164" s="39"/>
      <c r="C164" s="40"/>
      <c r="D164" s="40"/>
      <c r="E164" s="34" t="s">
        <v>229</v>
      </c>
      <c r="F164" s="40"/>
      <c r="G164" s="40"/>
      <c r="H164" s="40"/>
      <c r="I164" s="40"/>
      <c r="J164" s="41"/>
    </row>
    <row r="165" spans="1:16" x14ac:dyDescent="0.25">
      <c r="A165" s="26" t="s">
        <v>31</v>
      </c>
      <c r="B165" s="27"/>
      <c r="C165" s="28" t="s">
        <v>230</v>
      </c>
      <c r="D165" s="29"/>
      <c r="E165" s="26" t="s">
        <v>231</v>
      </c>
      <c r="F165" s="29"/>
      <c r="G165" s="29"/>
      <c r="H165" s="29"/>
      <c r="I165" s="30">
        <f>SUMIFS(I166:I190,A166:A190,"P")</f>
        <v>0</v>
      </c>
      <c r="J165" s="31"/>
    </row>
    <row r="166" spans="1:16" x14ac:dyDescent="0.25">
      <c r="A166" s="32" t="s">
        <v>34</v>
      </c>
      <c r="B166" s="32">
        <v>44</v>
      </c>
      <c r="C166" s="33" t="s">
        <v>232</v>
      </c>
      <c r="D166" s="32" t="s">
        <v>53</v>
      </c>
      <c r="E166" s="34" t="s">
        <v>233</v>
      </c>
      <c r="F166" s="35" t="s">
        <v>102</v>
      </c>
      <c r="G166" s="36">
        <v>51</v>
      </c>
      <c r="H166" s="37">
        <v>0</v>
      </c>
      <c r="I166" s="37">
        <f>ROUND(G166*H166,P4)</f>
        <v>0</v>
      </c>
      <c r="J166" s="35" t="s">
        <v>39</v>
      </c>
      <c r="O166" s="38">
        <f>I166*0.21</f>
        <v>0</v>
      </c>
      <c r="P166">
        <v>3</v>
      </c>
    </row>
    <row r="167" spans="1:16" x14ac:dyDescent="0.25">
      <c r="A167" s="32" t="s">
        <v>40</v>
      </c>
      <c r="B167" s="39"/>
      <c r="C167" s="40"/>
      <c r="D167" s="40"/>
      <c r="E167" s="34" t="s">
        <v>234</v>
      </c>
      <c r="F167" s="40"/>
      <c r="G167" s="40"/>
      <c r="H167" s="40"/>
      <c r="I167" s="40"/>
      <c r="J167" s="41"/>
    </row>
    <row r="168" spans="1:16" x14ac:dyDescent="0.25">
      <c r="A168" s="32" t="s">
        <v>42</v>
      </c>
      <c r="B168" s="39"/>
      <c r="C168" s="40"/>
      <c r="D168" s="40"/>
      <c r="E168" s="44" t="s">
        <v>53</v>
      </c>
      <c r="F168" s="40"/>
      <c r="G168" s="40"/>
      <c r="H168" s="40"/>
      <c r="I168" s="40"/>
      <c r="J168" s="41"/>
    </row>
    <row r="169" spans="1:16" ht="90" x14ac:dyDescent="0.25">
      <c r="A169" s="32" t="s">
        <v>44</v>
      </c>
      <c r="B169" s="39"/>
      <c r="C169" s="40"/>
      <c r="D169" s="40"/>
      <c r="E169" s="34" t="s">
        <v>235</v>
      </c>
      <c r="F169" s="40"/>
      <c r="G169" s="40"/>
      <c r="H169" s="40"/>
      <c r="I169" s="40"/>
      <c r="J169" s="41"/>
    </row>
    <row r="170" spans="1:16" x14ac:dyDescent="0.25">
      <c r="A170" s="32" t="s">
        <v>34</v>
      </c>
      <c r="B170" s="32">
        <v>45</v>
      </c>
      <c r="C170" s="33" t="s">
        <v>236</v>
      </c>
      <c r="D170" s="32" t="s">
        <v>53</v>
      </c>
      <c r="E170" s="34" t="s">
        <v>237</v>
      </c>
      <c r="F170" s="35" t="s">
        <v>102</v>
      </c>
      <c r="G170" s="36">
        <v>51</v>
      </c>
      <c r="H170" s="37">
        <v>0</v>
      </c>
      <c r="I170" s="37">
        <f>ROUND(G170*H170,P4)</f>
        <v>0</v>
      </c>
      <c r="J170" s="35" t="s">
        <v>39</v>
      </c>
      <c r="O170" s="38">
        <f>I170*0.21</f>
        <v>0</v>
      </c>
      <c r="P170">
        <v>3</v>
      </c>
    </row>
    <row r="171" spans="1:16" x14ac:dyDescent="0.25">
      <c r="A171" s="32" t="s">
        <v>40</v>
      </c>
      <c r="B171" s="39"/>
      <c r="C171" s="40"/>
      <c r="D171" s="40"/>
      <c r="E171" s="43" t="s">
        <v>53</v>
      </c>
      <c r="F171" s="40"/>
      <c r="G171" s="40"/>
      <c r="H171" s="40"/>
      <c r="I171" s="40"/>
      <c r="J171" s="41"/>
    </row>
    <row r="172" spans="1:16" ht="120" x14ac:dyDescent="0.25">
      <c r="A172" s="32" t="s">
        <v>44</v>
      </c>
      <c r="B172" s="39"/>
      <c r="C172" s="40"/>
      <c r="D172" s="40"/>
      <c r="E172" s="34" t="s">
        <v>238</v>
      </c>
      <c r="F172" s="40"/>
      <c r="G172" s="40"/>
      <c r="H172" s="40"/>
      <c r="I172" s="40"/>
      <c r="J172" s="41"/>
    </row>
    <row r="173" spans="1:16" x14ac:dyDescent="0.25">
      <c r="A173" s="32" t="s">
        <v>34</v>
      </c>
      <c r="B173" s="32">
        <v>46</v>
      </c>
      <c r="C173" s="33" t="s">
        <v>239</v>
      </c>
      <c r="D173" s="32" t="s">
        <v>53</v>
      </c>
      <c r="E173" s="34" t="s">
        <v>240</v>
      </c>
      <c r="F173" s="35" t="s">
        <v>102</v>
      </c>
      <c r="G173" s="36">
        <v>51</v>
      </c>
      <c r="H173" s="37">
        <v>0</v>
      </c>
      <c r="I173" s="37">
        <f>ROUND(G173*H173,P4)</f>
        <v>0</v>
      </c>
      <c r="J173" s="35" t="s">
        <v>39</v>
      </c>
      <c r="O173" s="38">
        <f>I173*0.21</f>
        <v>0</v>
      </c>
      <c r="P173">
        <v>3</v>
      </c>
    </row>
    <row r="174" spans="1:16" x14ac:dyDescent="0.25">
      <c r="A174" s="32" t="s">
        <v>40</v>
      </c>
      <c r="B174" s="39"/>
      <c r="C174" s="40"/>
      <c r="D174" s="40"/>
      <c r="E174" s="43" t="s">
        <v>53</v>
      </c>
      <c r="F174" s="40"/>
      <c r="G174" s="40"/>
      <c r="H174" s="40"/>
      <c r="I174" s="40"/>
      <c r="J174" s="41"/>
    </row>
    <row r="175" spans="1:16" ht="120" x14ac:dyDescent="0.25">
      <c r="A175" s="32" t="s">
        <v>44</v>
      </c>
      <c r="B175" s="39"/>
      <c r="C175" s="40"/>
      <c r="D175" s="40"/>
      <c r="E175" s="34" t="s">
        <v>238</v>
      </c>
      <c r="F175" s="40"/>
      <c r="G175" s="40"/>
      <c r="H175" s="40"/>
      <c r="I175" s="40"/>
      <c r="J175" s="41"/>
    </row>
    <row r="176" spans="1:16" x14ac:dyDescent="0.25">
      <c r="A176" s="32" t="s">
        <v>34</v>
      </c>
      <c r="B176" s="32">
        <v>47</v>
      </c>
      <c r="C176" s="33" t="s">
        <v>241</v>
      </c>
      <c r="D176" s="32" t="s">
        <v>53</v>
      </c>
      <c r="E176" s="34" t="s">
        <v>242</v>
      </c>
      <c r="F176" s="35" t="s">
        <v>102</v>
      </c>
      <c r="G176" s="36">
        <v>51</v>
      </c>
      <c r="H176" s="37">
        <v>0</v>
      </c>
      <c r="I176" s="37">
        <f>ROUND(G176*H176,P4)</f>
        <v>0</v>
      </c>
      <c r="J176" s="35" t="s">
        <v>39</v>
      </c>
      <c r="O176" s="38">
        <f>I176*0.21</f>
        <v>0</v>
      </c>
      <c r="P176">
        <v>3</v>
      </c>
    </row>
    <row r="177" spans="1:16" x14ac:dyDescent="0.25">
      <c r="A177" s="32" t="s">
        <v>40</v>
      </c>
      <c r="B177" s="39"/>
      <c r="C177" s="40"/>
      <c r="D177" s="40"/>
      <c r="E177" s="43" t="s">
        <v>53</v>
      </c>
      <c r="F177" s="40"/>
      <c r="G177" s="40"/>
      <c r="H177" s="40"/>
      <c r="I177" s="40"/>
      <c r="J177" s="41"/>
    </row>
    <row r="178" spans="1:16" ht="195" x14ac:dyDescent="0.25">
      <c r="A178" s="32" t="s">
        <v>44</v>
      </c>
      <c r="B178" s="39"/>
      <c r="C178" s="40"/>
      <c r="D178" s="40"/>
      <c r="E178" s="34" t="s">
        <v>243</v>
      </c>
      <c r="F178" s="40"/>
      <c r="G178" s="40"/>
      <c r="H178" s="40"/>
      <c r="I178" s="40"/>
      <c r="J178" s="41"/>
    </row>
    <row r="179" spans="1:16" x14ac:dyDescent="0.25">
      <c r="A179" s="32" t="s">
        <v>34</v>
      </c>
      <c r="B179" s="32">
        <v>48</v>
      </c>
      <c r="C179" s="33" t="s">
        <v>244</v>
      </c>
      <c r="D179" s="32" t="s">
        <v>53</v>
      </c>
      <c r="E179" s="34" t="s">
        <v>245</v>
      </c>
      <c r="F179" s="35" t="s">
        <v>102</v>
      </c>
      <c r="G179" s="36">
        <v>9.24</v>
      </c>
      <c r="H179" s="37">
        <v>0</v>
      </c>
      <c r="I179" s="37">
        <f>ROUND(G179*H179,P4)</f>
        <v>0</v>
      </c>
      <c r="J179" s="35" t="s">
        <v>39</v>
      </c>
      <c r="O179" s="38">
        <f>I179*0.21</f>
        <v>0</v>
      </c>
      <c r="P179">
        <v>3</v>
      </c>
    </row>
    <row r="180" spans="1:16" x14ac:dyDescent="0.25">
      <c r="A180" s="32" t="s">
        <v>40</v>
      </c>
      <c r="B180" s="39"/>
      <c r="C180" s="40"/>
      <c r="D180" s="40"/>
      <c r="E180" s="43" t="s">
        <v>53</v>
      </c>
      <c r="F180" s="40"/>
      <c r="G180" s="40"/>
      <c r="H180" s="40"/>
      <c r="I180" s="40"/>
      <c r="J180" s="41"/>
    </row>
    <row r="181" spans="1:16" x14ac:dyDescent="0.25">
      <c r="A181" s="32" t="s">
        <v>42</v>
      </c>
      <c r="B181" s="39"/>
      <c r="C181" s="40"/>
      <c r="D181" s="40"/>
      <c r="E181" s="42" t="s">
        <v>246</v>
      </c>
      <c r="F181" s="40"/>
      <c r="G181" s="40"/>
      <c r="H181" s="40"/>
      <c r="I181" s="40"/>
      <c r="J181" s="41"/>
    </row>
    <row r="182" spans="1:16" ht="195" x14ac:dyDescent="0.25">
      <c r="A182" s="32" t="s">
        <v>44</v>
      </c>
      <c r="B182" s="39"/>
      <c r="C182" s="40"/>
      <c r="D182" s="40"/>
      <c r="E182" s="34" t="s">
        <v>243</v>
      </c>
      <c r="F182" s="40"/>
      <c r="G182" s="40"/>
      <c r="H182" s="40"/>
      <c r="I182" s="40"/>
      <c r="J182" s="41"/>
    </row>
    <row r="183" spans="1:16" x14ac:dyDescent="0.25">
      <c r="A183" s="32" t="s">
        <v>34</v>
      </c>
      <c r="B183" s="32">
        <v>49</v>
      </c>
      <c r="C183" s="33" t="s">
        <v>247</v>
      </c>
      <c r="D183" s="32" t="s">
        <v>53</v>
      </c>
      <c r="E183" s="34" t="s">
        <v>248</v>
      </c>
      <c r="F183" s="35" t="s">
        <v>102</v>
      </c>
      <c r="G183" s="36">
        <v>41.76</v>
      </c>
      <c r="H183" s="37">
        <v>0</v>
      </c>
      <c r="I183" s="37">
        <f>ROUND(G183*H183,P4)</f>
        <v>0</v>
      </c>
      <c r="J183" s="35" t="s">
        <v>39</v>
      </c>
      <c r="O183" s="38">
        <f>I183*0.21</f>
        <v>0</v>
      </c>
      <c r="P183">
        <v>3</v>
      </c>
    </row>
    <row r="184" spans="1:16" x14ac:dyDescent="0.25">
      <c r="A184" s="32" t="s">
        <v>40</v>
      </c>
      <c r="B184" s="39"/>
      <c r="C184" s="40"/>
      <c r="D184" s="40"/>
      <c r="E184" s="43" t="s">
        <v>53</v>
      </c>
      <c r="F184" s="40"/>
      <c r="G184" s="40"/>
      <c r="H184" s="40"/>
      <c r="I184" s="40"/>
      <c r="J184" s="41"/>
    </row>
    <row r="185" spans="1:16" x14ac:dyDescent="0.25">
      <c r="A185" s="32" t="s">
        <v>42</v>
      </c>
      <c r="B185" s="39"/>
      <c r="C185" s="40"/>
      <c r="D185" s="40"/>
      <c r="E185" s="42" t="s">
        <v>249</v>
      </c>
      <c r="F185" s="40"/>
      <c r="G185" s="40"/>
      <c r="H185" s="40"/>
      <c r="I185" s="40"/>
      <c r="J185" s="41"/>
    </row>
    <row r="186" spans="1:16" ht="195" x14ac:dyDescent="0.25">
      <c r="A186" s="32" t="s">
        <v>44</v>
      </c>
      <c r="B186" s="39"/>
      <c r="C186" s="40"/>
      <c r="D186" s="40"/>
      <c r="E186" s="34" t="s">
        <v>243</v>
      </c>
      <c r="F186" s="40"/>
      <c r="G186" s="40"/>
      <c r="H186" s="40"/>
      <c r="I186" s="40"/>
      <c r="J186" s="41"/>
    </row>
    <row r="187" spans="1:16" x14ac:dyDescent="0.25">
      <c r="A187" s="32" t="s">
        <v>34</v>
      </c>
      <c r="B187" s="32">
        <v>50</v>
      </c>
      <c r="C187" s="33" t="s">
        <v>250</v>
      </c>
      <c r="D187" s="32" t="s">
        <v>53</v>
      </c>
      <c r="E187" s="34" t="s">
        <v>251</v>
      </c>
      <c r="F187" s="35" t="s">
        <v>112</v>
      </c>
      <c r="G187" s="36">
        <v>21.3</v>
      </c>
      <c r="H187" s="37">
        <v>0</v>
      </c>
      <c r="I187" s="37">
        <f>ROUND(G187*H187,P4)</f>
        <v>0</v>
      </c>
      <c r="J187" s="35" t="s">
        <v>39</v>
      </c>
      <c r="O187" s="38">
        <f>I187*0.21</f>
        <v>0</v>
      </c>
      <c r="P187">
        <v>3</v>
      </c>
    </row>
    <row r="188" spans="1:16" x14ac:dyDescent="0.25">
      <c r="A188" s="32" t="s">
        <v>40</v>
      </c>
      <c r="B188" s="39"/>
      <c r="C188" s="40"/>
      <c r="D188" s="40"/>
      <c r="E188" s="43" t="s">
        <v>53</v>
      </c>
      <c r="F188" s="40"/>
      <c r="G188" s="40"/>
      <c r="H188" s="40"/>
      <c r="I188" s="40"/>
      <c r="J188" s="41"/>
    </row>
    <row r="189" spans="1:16" x14ac:dyDescent="0.25">
      <c r="A189" s="32" t="s">
        <v>42</v>
      </c>
      <c r="B189" s="39"/>
      <c r="C189" s="40"/>
      <c r="D189" s="40"/>
      <c r="E189" s="42" t="s">
        <v>252</v>
      </c>
      <c r="F189" s="40"/>
      <c r="G189" s="40"/>
      <c r="H189" s="40"/>
      <c r="I189" s="40"/>
      <c r="J189" s="41"/>
    </row>
    <row r="190" spans="1:16" ht="75" x14ac:dyDescent="0.25">
      <c r="A190" s="32" t="s">
        <v>44</v>
      </c>
      <c r="B190" s="39"/>
      <c r="C190" s="40"/>
      <c r="D190" s="40"/>
      <c r="E190" s="34" t="s">
        <v>253</v>
      </c>
      <c r="F190" s="40"/>
      <c r="G190" s="40"/>
      <c r="H190" s="40"/>
      <c r="I190" s="40"/>
      <c r="J190" s="41"/>
    </row>
    <row r="191" spans="1:16" x14ac:dyDescent="0.25">
      <c r="A191" s="26" t="s">
        <v>31</v>
      </c>
      <c r="B191" s="27"/>
      <c r="C191" s="28" t="s">
        <v>254</v>
      </c>
      <c r="D191" s="29"/>
      <c r="E191" s="26" t="s">
        <v>255</v>
      </c>
      <c r="F191" s="29"/>
      <c r="G191" s="29"/>
      <c r="H191" s="29"/>
      <c r="I191" s="30">
        <f>SUMIFS(I192:I211,A192:A211,"P")</f>
        <v>0</v>
      </c>
      <c r="J191" s="31"/>
    </row>
    <row r="192" spans="1:16" ht="30" x14ac:dyDescent="0.25">
      <c r="A192" s="32" t="s">
        <v>34</v>
      </c>
      <c r="B192" s="32">
        <v>51</v>
      </c>
      <c r="C192" s="33" t="s">
        <v>256</v>
      </c>
      <c r="D192" s="32" t="s">
        <v>53</v>
      </c>
      <c r="E192" s="34" t="s">
        <v>257</v>
      </c>
      <c r="F192" s="35" t="s">
        <v>102</v>
      </c>
      <c r="G192" s="36">
        <v>2.95</v>
      </c>
      <c r="H192" s="37">
        <v>0</v>
      </c>
      <c r="I192" s="37">
        <f>ROUND(G192*H192,P4)</f>
        <v>0</v>
      </c>
      <c r="J192" s="35" t="s">
        <v>39</v>
      </c>
      <c r="O192" s="38">
        <f>I192*0.21</f>
        <v>0</v>
      </c>
      <c r="P192">
        <v>3</v>
      </c>
    </row>
    <row r="193" spans="1:16" ht="45" x14ac:dyDescent="0.25">
      <c r="A193" s="32" t="s">
        <v>40</v>
      </c>
      <c r="B193" s="39"/>
      <c r="C193" s="40"/>
      <c r="D193" s="40"/>
      <c r="E193" s="34" t="s">
        <v>258</v>
      </c>
      <c r="F193" s="40"/>
      <c r="G193" s="40"/>
      <c r="H193" s="40"/>
      <c r="I193" s="40"/>
      <c r="J193" s="41"/>
    </row>
    <row r="194" spans="1:16" x14ac:dyDescent="0.25">
      <c r="A194" s="32" t="s">
        <v>42</v>
      </c>
      <c r="B194" s="39"/>
      <c r="C194" s="40"/>
      <c r="D194" s="40"/>
      <c r="E194" s="42" t="s">
        <v>259</v>
      </c>
      <c r="F194" s="40"/>
      <c r="G194" s="40"/>
      <c r="H194" s="40"/>
      <c r="I194" s="40"/>
      <c r="J194" s="41"/>
    </row>
    <row r="195" spans="1:16" ht="300" x14ac:dyDescent="0.25">
      <c r="A195" s="32" t="s">
        <v>44</v>
      </c>
      <c r="B195" s="39"/>
      <c r="C195" s="40"/>
      <c r="D195" s="40"/>
      <c r="E195" s="34" t="s">
        <v>260</v>
      </c>
      <c r="F195" s="40"/>
      <c r="G195" s="40"/>
      <c r="H195" s="40"/>
      <c r="I195" s="40"/>
      <c r="J195" s="41"/>
    </row>
    <row r="196" spans="1:16" x14ac:dyDescent="0.25">
      <c r="A196" s="32" t="s">
        <v>34</v>
      </c>
      <c r="B196" s="32">
        <v>52</v>
      </c>
      <c r="C196" s="33" t="s">
        <v>261</v>
      </c>
      <c r="D196" s="32" t="s">
        <v>53</v>
      </c>
      <c r="E196" s="34" t="s">
        <v>262</v>
      </c>
      <c r="F196" s="35" t="s">
        <v>102</v>
      </c>
      <c r="G196" s="36">
        <v>184.56</v>
      </c>
      <c r="H196" s="37">
        <v>0</v>
      </c>
      <c r="I196" s="37">
        <f>ROUND(G196*H196,P4)</f>
        <v>0</v>
      </c>
      <c r="J196" s="35" t="s">
        <v>39</v>
      </c>
      <c r="O196" s="38">
        <f>I196*0.21</f>
        <v>0</v>
      </c>
      <c r="P196">
        <v>3</v>
      </c>
    </row>
    <row r="197" spans="1:16" ht="75" x14ac:dyDescent="0.25">
      <c r="A197" s="32" t="s">
        <v>40</v>
      </c>
      <c r="B197" s="39"/>
      <c r="C197" s="40"/>
      <c r="D197" s="40"/>
      <c r="E197" s="34" t="s">
        <v>263</v>
      </c>
      <c r="F197" s="40"/>
      <c r="G197" s="40"/>
      <c r="H197" s="40"/>
      <c r="I197" s="40"/>
      <c r="J197" s="41"/>
    </row>
    <row r="198" spans="1:16" ht="60" x14ac:dyDescent="0.25">
      <c r="A198" s="32" t="s">
        <v>42</v>
      </c>
      <c r="B198" s="39"/>
      <c r="C198" s="40"/>
      <c r="D198" s="40"/>
      <c r="E198" s="42" t="s">
        <v>264</v>
      </c>
      <c r="F198" s="40"/>
      <c r="G198" s="40"/>
      <c r="H198" s="40"/>
      <c r="I198" s="40"/>
      <c r="J198" s="41"/>
    </row>
    <row r="199" spans="1:16" ht="300" x14ac:dyDescent="0.25">
      <c r="A199" s="32" t="s">
        <v>44</v>
      </c>
      <c r="B199" s="39"/>
      <c r="C199" s="40"/>
      <c r="D199" s="40"/>
      <c r="E199" s="34" t="s">
        <v>260</v>
      </c>
      <c r="F199" s="40"/>
      <c r="G199" s="40"/>
      <c r="H199" s="40"/>
      <c r="I199" s="40"/>
      <c r="J199" s="41"/>
    </row>
    <row r="200" spans="1:16" x14ac:dyDescent="0.25">
      <c r="A200" s="32" t="s">
        <v>34</v>
      </c>
      <c r="B200" s="32">
        <v>53</v>
      </c>
      <c r="C200" s="33" t="s">
        <v>265</v>
      </c>
      <c r="D200" s="32" t="s">
        <v>53</v>
      </c>
      <c r="E200" s="34" t="s">
        <v>266</v>
      </c>
      <c r="F200" s="35" t="s">
        <v>102</v>
      </c>
      <c r="G200" s="36">
        <v>16</v>
      </c>
      <c r="H200" s="37">
        <v>0</v>
      </c>
      <c r="I200" s="37">
        <f>ROUND(G200*H200,P4)</f>
        <v>0</v>
      </c>
      <c r="J200" s="35" t="s">
        <v>39</v>
      </c>
      <c r="O200" s="38">
        <f>I200*0.21</f>
        <v>0</v>
      </c>
      <c r="P200">
        <v>3</v>
      </c>
    </row>
    <row r="201" spans="1:16" ht="30" x14ac:dyDescent="0.25">
      <c r="A201" s="32" t="s">
        <v>40</v>
      </c>
      <c r="B201" s="39"/>
      <c r="C201" s="40"/>
      <c r="D201" s="40"/>
      <c r="E201" s="34" t="s">
        <v>267</v>
      </c>
      <c r="F201" s="40"/>
      <c r="G201" s="40"/>
      <c r="H201" s="40"/>
      <c r="I201" s="40"/>
      <c r="J201" s="41"/>
    </row>
    <row r="202" spans="1:16" x14ac:dyDescent="0.25">
      <c r="A202" s="32" t="s">
        <v>42</v>
      </c>
      <c r="B202" s="39"/>
      <c r="C202" s="40"/>
      <c r="D202" s="40"/>
      <c r="E202" s="42" t="s">
        <v>268</v>
      </c>
      <c r="F202" s="40"/>
      <c r="G202" s="40"/>
      <c r="H202" s="40"/>
      <c r="I202" s="40"/>
      <c r="J202" s="41"/>
    </row>
    <row r="203" spans="1:16" ht="75" x14ac:dyDescent="0.25">
      <c r="A203" s="32" t="s">
        <v>44</v>
      </c>
      <c r="B203" s="39"/>
      <c r="C203" s="40"/>
      <c r="D203" s="40"/>
      <c r="E203" s="34" t="s">
        <v>269</v>
      </c>
      <c r="F203" s="40"/>
      <c r="G203" s="40"/>
      <c r="H203" s="40"/>
      <c r="I203" s="40"/>
      <c r="J203" s="41"/>
    </row>
    <row r="204" spans="1:16" x14ac:dyDescent="0.25">
      <c r="A204" s="32" t="s">
        <v>34</v>
      </c>
      <c r="B204" s="32">
        <v>54</v>
      </c>
      <c r="C204" s="33" t="s">
        <v>270</v>
      </c>
      <c r="D204" s="32" t="s">
        <v>53</v>
      </c>
      <c r="E204" s="34" t="s">
        <v>271</v>
      </c>
      <c r="F204" s="35" t="s">
        <v>102</v>
      </c>
      <c r="G204" s="36">
        <v>41.6</v>
      </c>
      <c r="H204" s="37">
        <v>0</v>
      </c>
      <c r="I204" s="37">
        <f>ROUND(G204*H204,P4)</f>
        <v>0</v>
      </c>
      <c r="J204" s="35" t="s">
        <v>39</v>
      </c>
      <c r="O204" s="38">
        <f>I204*0.21</f>
        <v>0</v>
      </c>
      <c r="P204">
        <v>3</v>
      </c>
    </row>
    <row r="205" spans="1:16" x14ac:dyDescent="0.25">
      <c r="A205" s="32" t="s">
        <v>40</v>
      </c>
      <c r="B205" s="39"/>
      <c r="C205" s="40"/>
      <c r="D205" s="40"/>
      <c r="E205" s="34" t="s">
        <v>272</v>
      </c>
      <c r="F205" s="40"/>
      <c r="G205" s="40"/>
      <c r="H205" s="40"/>
      <c r="I205" s="40"/>
      <c r="J205" s="41"/>
    </row>
    <row r="206" spans="1:16" x14ac:dyDescent="0.25">
      <c r="A206" s="32" t="s">
        <v>42</v>
      </c>
      <c r="B206" s="39"/>
      <c r="C206" s="40"/>
      <c r="D206" s="40"/>
      <c r="E206" s="42" t="s">
        <v>273</v>
      </c>
      <c r="F206" s="40"/>
      <c r="G206" s="40"/>
      <c r="H206" s="40"/>
      <c r="I206" s="40"/>
      <c r="J206" s="41"/>
    </row>
    <row r="207" spans="1:16" ht="75" x14ac:dyDescent="0.25">
      <c r="A207" s="32" t="s">
        <v>44</v>
      </c>
      <c r="B207" s="39"/>
      <c r="C207" s="40"/>
      <c r="D207" s="40"/>
      <c r="E207" s="34" t="s">
        <v>269</v>
      </c>
      <c r="F207" s="40"/>
      <c r="G207" s="40"/>
      <c r="H207" s="40"/>
      <c r="I207" s="40"/>
      <c r="J207" s="41"/>
    </row>
    <row r="208" spans="1:16" x14ac:dyDescent="0.25">
      <c r="A208" s="32" t="s">
        <v>34</v>
      </c>
      <c r="B208" s="32">
        <v>55</v>
      </c>
      <c r="C208" s="33" t="s">
        <v>274</v>
      </c>
      <c r="D208" s="32" t="s">
        <v>53</v>
      </c>
      <c r="E208" s="34" t="s">
        <v>275</v>
      </c>
      <c r="F208" s="35" t="s">
        <v>102</v>
      </c>
      <c r="G208" s="36">
        <v>2.64</v>
      </c>
      <c r="H208" s="37">
        <v>0</v>
      </c>
      <c r="I208" s="37">
        <f>ROUND(G208*H208,P4)</f>
        <v>0</v>
      </c>
      <c r="J208" s="35" t="s">
        <v>39</v>
      </c>
      <c r="O208" s="38">
        <f>I208*0.21</f>
        <v>0</v>
      </c>
      <c r="P208">
        <v>3</v>
      </c>
    </row>
    <row r="209" spans="1:16" x14ac:dyDescent="0.25">
      <c r="A209" s="32" t="s">
        <v>40</v>
      </c>
      <c r="B209" s="39"/>
      <c r="C209" s="40"/>
      <c r="D209" s="40"/>
      <c r="E209" s="34" t="s">
        <v>276</v>
      </c>
      <c r="F209" s="40"/>
      <c r="G209" s="40"/>
      <c r="H209" s="40"/>
      <c r="I209" s="40"/>
      <c r="J209" s="41"/>
    </row>
    <row r="210" spans="1:16" x14ac:dyDescent="0.25">
      <c r="A210" s="32" t="s">
        <v>42</v>
      </c>
      <c r="B210" s="39"/>
      <c r="C210" s="40"/>
      <c r="D210" s="40"/>
      <c r="E210" s="42" t="s">
        <v>277</v>
      </c>
      <c r="F210" s="40"/>
      <c r="G210" s="40"/>
      <c r="H210" s="40"/>
      <c r="I210" s="40"/>
      <c r="J210" s="41"/>
    </row>
    <row r="211" spans="1:16" ht="120" x14ac:dyDescent="0.25">
      <c r="A211" s="32" t="s">
        <v>44</v>
      </c>
      <c r="B211" s="39"/>
      <c r="C211" s="40"/>
      <c r="D211" s="40"/>
      <c r="E211" s="34" t="s">
        <v>278</v>
      </c>
      <c r="F211" s="40"/>
      <c r="G211" s="40"/>
      <c r="H211" s="40"/>
      <c r="I211" s="40"/>
      <c r="J211" s="41"/>
    </row>
    <row r="212" spans="1:16" x14ac:dyDescent="0.25">
      <c r="A212" s="26" t="s">
        <v>31</v>
      </c>
      <c r="B212" s="27"/>
      <c r="C212" s="28" t="s">
        <v>279</v>
      </c>
      <c r="D212" s="29"/>
      <c r="E212" s="26" t="s">
        <v>280</v>
      </c>
      <c r="F212" s="29"/>
      <c r="G212" s="29"/>
      <c r="H212" s="29"/>
      <c r="I212" s="30">
        <f>SUMIFS(I213:I215,A213:A215,"P")</f>
        <v>0</v>
      </c>
      <c r="J212" s="31"/>
    </row>
    <row r="213" spans="1:16" x14ac:dyDescent="0.25">
      <c r="A213" s="32" t="s">
        <v>34</v>
      </c>
      <c r="B213" s="32">
        <v>56</v>
      </c>
      <c r="C213" s="33" t="s">
        <v>281</v>
      </c>
      <c r="D213" s="32" t="s">
        <v>53</v>
      </c>
      <c r="E213" s="34" t="s">
        <v>282</v>
      </c>
      <c r="F213" s="35" t="s">
        <v>112</v>
      </c>
      <c r="G213" s="36">
        <v>8</v>
      </c>
      <c r="H213" s="37">
        <v>0</v>
      </c>
      <c r="I213" s="37">
        <f>ROUND(G213*H213,P4)</f>
        <v>0</v>
      </c>
      <c r="J213" s="35" t="s">
        <v>39</v>
      </c>
      <c r="O213" s="38">
        <f>I213*0.21</f>
        <v>0</v>
      </c>
      <c r="P213">
        <v>3</v>
      </c>
    </row>
    <row r="214" spans="1:16" x14ac:dyDescent="0.25">
      <c r="A214" s="32" t="s">
        <v>40</v>
      </c>
      <c r="B214" s="39"/>
      <c r="C214" s="40"/>
      <c r="D214" s="40"/>
      <c r="E214" s="34" t="s">
        <v>283</v>
      </c>
      <c r="F214" s="40"/>
      <c r="G214" s="40"/>
      <c r="H214" s="40"/>
      <c r="I214" s="40"/>
      <c r="J214" s="41"/>
    </row>
    <row r="215" spans="1:16" ht="330" x14ac:dyDescent="0.25">
      <c r="A215" s="32" t="s">
        <v>44</v>
      </c>
      <c r="B215" s="39"/>
      <c r="C215" s="40"/>
      <c r="D215" s="40"/>
      <c r="E215" s="34" t="s">
        <v>284</v>
      </c>
      <c r="F215" s="40"/>
      <c r="G215" s="40"/>
      <c r="H215" s="40"/>
      <c r="I215" s="40"/>
      <c r="J215" s="41"/>
    </row>
    <row r="216" spans="1:16" x14ac:dyDescent="0.25">
      <c r="A216" s="26" t="s">
        <v>31</v>
      </c>
      <c r="B216" s="27"/>
      <c r="C216" s="28" t="s">
        <v>285</v>
      </c>
      <c r="D216" s="29"/>
      <c r="E216" s="26" t="s">
        <v>286</v>
      </c>
      <c r="F216" s="29"/>
      <c r="G216" s="29"/>
      <c r="H216" s="29"/>
      <c r="I216" s="30">
        <f>SUMIFS(I217:I239,A217:A239,"P")</f>
        <v>0</v>
      </c>
      <c r="J216" s="31"/>
    </row>
    <row r="217" spans="1:16" x14ac:dyDescent="0.25">
      <c r="A217" s="32" t="s">
        <v>34</v>
      </c>
      <c r="B217" s="32">
        <v>57</v>
      </c>
      <c r="C217" s="33" t="s">
        <v>287</v>
      </c>
      <c r="D217" s="32" t="s">
        <v>53</v>
      </c>
      <c r="E217" s="34" t="s">
        <v>288</v>
      </c>
      <c r="F217" s="35" t="s">
        <v>112</v>
      </c>
      <c r="G217" s="36">
        <v>4</v>
      </c>
      <c r="H217" s="37">
        <v>0</v>
      </c>
      <c r="I217" s="37">
        <f>ROUND(G217*H217,P4)</f>
        <v>0</v>
      </c>
      <c r="J217" s="35" t="s">
        <v>39</v>
      </c>
      <c r="O217" s="38">
        <f>I217*0.21</f>
        <v>0</v>
      </c>
      <c r="P217">
        <v>3</v>
      </c>
    </row>
    <row r="218" spans="1:16" x14ac:dyDescent="0.25">
      <c r="A218" s="32" t="s">
        <v>40</v>
      </c>
      <c r="B218" s="39"/>
      <c r="C218" s="40"/>
      <c r="D218" s="40"/>
      <c r="E218" s="34" t="s">
        <v>289</v>
      </c>
      <c r="F218" s="40"/>
      <c r="G218" s="40"/>
      <c r="H218" s="40"/>
      <c r="I218" s="40"/>
      <c r="J218" s="41"/>
    </row>
    <row r="219" spans="1:16" ht="75" x14ac:dyDescent="0.25">
      <c r="A219" s="32" t="s">
        <v>44</v>
      </c>
      <c r="B219" s="39"/>
      <c r="C219" s="40"/>
      <c r="D219" s="40"/>
      <c r="E219" s="34" t="s">
        <v>290</v>
      </c>
      <c r="F219" s="40"/>
      <c r="G219" s="40"/>
      <c r="H219" s="40"/>
      <c r="I219" s="40"/>
      <c r="J219" s="41"/>
    </row>
    <row r="220" spans="1:16" x14ac:dyDescent="0.25">
      <c r="A220" s="32" t="s">
        <v>34</v>
      </c>
      <c r="B220" s="32">
        <v>58</v>
      </c>
      <c r="C220" s="33" t="s">
        <v>291</v>
      </c>
      <c r="D220" s="32" t="s">
        <v>53</v>
      </c>
      <c r="E220" s="34" t="s">
        <v>292</v>
      </c>
      <c r="F220" s="35" t="s">
        <v>112</v>
      </c>
      <c r="G220" s="36">
        <v>8</v>
      </c>
      <c r="H220" s="37">
        <v>0</v>
      </c>
      <c r="I220" s="37">
        <f>ROUND(G220*H220,P4)</f>
        <v>0</v>
      </c>
      <c r="J220" s="35" t="s">
        <v>39</v>
      </c>
      <c r="O220" s="38">
        <f>I220*0.21</f>
        <v>0</v>
      </c>
      <c r="P220">
        <v>3</v>
      </c>
    </row>
    <row r="221" spans="1:16" x14ac:dyDescent="0.25">
      <c r="A221" s="32" t="s">
        <v>40</v>
      </c>
      <c r="B221" s="39"/>
      <c r="C221" s="40"/>
      <c r="D221" s="40"/>
      <c r="E221" s="34" t="s">
        <v>293</v>
      </c>
      <c r="F221" s="40"/>
      <c r="G221" s="40"/>
      <c r="H221" s="40"/>
      <c r="I221" s="40"/>
      <c r="J221" s="41"/>
    </row>
    <row r="222" spans="1:16" ht="120" x14ac:dyDescent="0.25">
      <c r="A222" s="32" t="s">
        <v>44</v>
      </c>
      <c r="B222" s="39"/>
      <c r="C222" s="40"/>
      <c r="D222" s="40"/>
      <c r="E222" s="34" t="s">
        <v>294</v>
      </c>
      <c r="F222" s="40"/>
      <c r="G222" s="40"/>
      <c r="H222" s="40"/>
      <c r="I222" s="40"/>
      <c r="J222" s="41"/>
    </row>
    <row r="223" spans="1:16" x14ac:dyDescent="0.25">
      <c r="A223" s="32" t="s">
        <v>34</v>
      </c>
      <c r="B223" s="32">
        <v>59</v>
      </c>
      <c r="C223" s="33" t="s">
        <v>295</v>
      </c>
      <c r="D223" s="32" t="s">
        <v>53</v>
      </c>
      <c r="E223" s="34" t="s">
        <v>296</v>
      </c>
      <c r="F223" s="35" t="s">
        <v>80</v>
      </c>
      <c r="G223" s="36">
        <v>2</v>
      </c>
      <c r="H223" s="37">
        <v>0</v>
      </c>
      <c r="I223" s="37">
        <f>ROUND(G223*H223,P4)</f>
        <v>0</v>
      </c>
      <c r="J223" s="35" t="s">
        <v>39</v>
      </c>
      <c r="O223" s="38">
        <f>I223*0.21</f>
        <v>0</v>
      </c>
      <c r="P223">
        <v>3</v>
      </c>
    </row>
    <row r="224" spans="1:16" x14ac:dyDescent="0.25">
      <c r="A224" s="32" t="s">
        <v>40</v>
      </c>
      <c r="B224" s="39"/>
      <c r="C224" s="40"/>
      <c r="D224" s="40"/>
      <c r="E224" s="34" t="s">
        <v>297</v>
      </c>
      <c r="F224" s="40"/>
      <c r="G224" s="40"/>
      <c r="H224" s="40"/>
      <c r="I224" s="40"/>
      <c r="J224" s="41"/>
    </row>
    <row r="225" spans="1:16" ht="90" x14ac:dyDescent="0.25">
      <c r="A225" s="32" t="s">
        <v>44</v>
      </c>
      <c r="B225" s="39"/>
      <c r="C225" s="40"/>
      <c r="D225" s="40"/>
      <c r="E225" s="34" t="s">
        <v>298</v>
      </c>
      <c r="F225" s="40"/>
      <c r="G225" s="40"/>
      <c r="H225" s="40"/>
      <c r="I225" s="40"/>
      <c r="J225" s="41"/>
    </row>
    <row r="226" spans="1:16" ht="30" x14ac:dyDescent="0.25">
      <c r="A226" s="32" t="s">
        <v>34</v>
      </c>
      <c r="B226" s="32">
        <v>60</v>
      </c>
      <c r="C226" s="33" t="s">
        <v>299</v>
      </c>
      <c r="D226" s="32" t="s">
        <v>53</v>
      </c>
      <c r="E226" s="34" t="s">
        <v>300</v>
      </c>
      <c r="F226" s="35" t="s">
        <v>112</v>
      </c>
      <c r="G226" s="36">
        <v>7</v>
      </c>
      <c r="H226" s="37">
        <v>0</v>
      </c>
      <c r="I226" s="37">
        <f>ROUND(G226*H226,P4)</f>
        <v>0</v>
      </c>
      <c r="J226" s="35" t="s">
        <v>39</v>
      </c>
      <c r="O226" s="38">
        <f>I226*0.21</f>
        <v>0</v>
      </c>
      <c r="P226">
        <v>3</v>
      </c>
    </row>
    <row r="227" spans="1:16" x14ac:dyDescent="0.25">
      <c r="A227" s="32" t="s">
        <v>40</v>
      </c>
      <c r="B227" s="39"/>
      <c r="C227" s="40"/>
      <c r="D227" s="40"/>
      <c r="E227" s="34" t="s">
        <v>301</v>
      </c>
      <c r="F227" s="40"/>
      <c r="G227" s="40"/>
      <c r="H227" s="40"/>
      <c r="I227" s="40"/>
      <c r="J227" s="41"/>
    </row>
    <row r="228" spans="1:16" ht="90" x14ac:dyDescent="0.25">
      <c r="A228" s="32" t="s">
        <v>44</v>
      </c>
      <c r="B228" s="39"/>
      <c r="C228" s="40"/>
      <c r="D228" s="40"/>
      <c r="E228" s="34" t="s">
        <v>302</v>
      </c>
      <c r="F228" s="40"/>
      <c r="G228" s="40"/>
      <c r="H228" s="40"/>
      <c r="I228" s="40"/>
      <c r="J228" s="41"/>
    </row>
    <row r="229" spans="1:16" x14ac:dyDescent="0.25">
      <c r="A229" s="32" t="s">
        <v>34</v>
      </c>
      <c r="B229" s="32">
        <v>61</v>
      </c>
      <c r="C229" s="33" t="s">
        <v>303</v>
      </c>
      <c r="D229" s="32" t="s">
        <v>53</v>
      </c>
      <c r="E229" s="34" t="s">
        <v>304</v>
      </c>
      <c r="F229" s="35" t="s">
        <v>112</v>
      </c>
      <c r="G229" s="36">
        <v>4</v>
      </c>
      <c r="H229" s="37">
        <v>0</v>
      </c>
      <c r="I229" s="37">
        <f>ROUND(G229*H229,P4)</f>
        <v>0</v>
      </c>
      <c r="J229" s="35" t="s">
        <v>39</v>
      </c>
      <c r="O229" s="38">
        <f>I229*0.21</f>
        <v>0</v>
      </c>
      <c r="P229">
        <v>3</v>
      </c>
    </row>
    <row r="230" spans="1:16" ht="60" x14ac:dyDescent="0.25">
      <c r="A230" s="32" t="s">
        <v>40</v>
      </c>
      <c r="B230" s="39"/>
      <c r="C230" s="40"/>
      <c r="D230" s="40"/>
      <c r="E230" s="34" t="s">
        <v>305</v>
      </c>
      <c r="F230" s="40"/>
      <c r="G230" s="40"/>
      <c r="H230" s="40"/>
      <c r="I230" s="40"/>
      <c r="J230" s="41"/>
    </row>
    <row r="231" spans="1:16" ht="120" x14ac:dyDescent="0.25">
      <c r="A231" s="32" t="s">
        <v>44</v>
      </c>
      <c r="B231" s="39"/>
      <c r="C231" s="40"/>
      <c r="D231" s="40"/>
      <c r="E231" s="34" t="s">
        <v>306</v>
      </c>
      <c r="F231" s="40"/>
      <c r="G231" s="40"/>
      <c r="H231" s="40"/>
      <c r="I231" s="40"/>
      <c r="J231" s="41"/>
    </row>
    <row r="232" spans="1:16" x14ac:dyDescent="0.25">
      <c r="A232" s="32" t="s">
        <v>34</v>
      </c>
      <c r="B232" s="32">
        <v>62</v>
      </c>
      <c r="C232" s="33" t="s">
        <v>307</v>
      </c>
      <c r="D232" s="32" t="s">
        <v>53</v>
      </c>
      <c r="E232" s="34" t="s">
        <v>308</v>
      </c>
      <c r="F232" s="35" t="s">
        <v>112</v>
      </c>
      <c r="G232" s="36">
        <v>12.5</v>
      </c>
      <c r="H232" s="37">
        <v>0</v>
      </c>
      <c r="I232" s="37">
        <f>ROUND(G232*H232,P4)</f>
        <v>0</v>
      </c>
      <c r="J232" s="35" t="s">
        <v>39</v>
      </c>
      <c r="O232" s="38">
        <f>I232*0.21</f>
        <v>0</v>
      </c>
      <c r="P232">
        <v>3</v>
      </c>
    </row>
    <row r="233" spans="1:16" x14ac:dyDescent="0.25">
      <c r="A233" s="32" t="s">
        <v>40</v>
      </c>
      <c r="B233" s="39"/>
      <c r="C233" s="40"/>
      <c r="D233" s="40"/>
      <c r="E233" s="43" t="s">
        <v>53</v>
      </c>
      <c r="F233" s="40"/>
      <c r="G233" s="40"/>
      <c r="H233" s="40"/>
      <c r="I233" s="40"/>
      <c r="J233" s="41"/>
    </row>
    <row r="234" spans="1:16" x14ac:dyDescent="0.25">
      <c r="A234" s="32" t="s">
        <v>42</v>
      </c>
      <c r="B234" s="39"/>
      <c r="C234" s="40"/>
      <c r="D234" s="40"/>
      <c r="E234" s="42" t="s">
        <v>309</v>
      </c>
      <c r="F234" s="40"/>
      <c r="G234" s="40"/>
      <c r="H234" s="40"/>
      <c r="I234" s="40"/>
      <c r="J234" s="41"/>
    </row>
    <row r="235" spans="1:16" ht="75" x14ac:dyDescent="0.25">
      <c r="A235" s="32" t="s">
        <v>44</v>
      </c>
      <c r="B235" s="39"/>
      <c r="C235" s="40"/>
      <c r="D235" s="40"/>
      <c r="E235" s="34" t="s">
        <v>310</v>
      </c>
      <c r="F235" s="40"/>
      <c r="G235" s="40"/>
      <c r="H235" s="40"/>
      <c r="I235" s="40"/>
      <c r="J235" s="41"/>
    </row>
    <row r="236" spans="1:16" x14ac:dyDescent="0.25">
      <c r="A236" s="32" t="s">
        <v>34</v>
      </c>
      <c r="B236" s="32">
        <v>63</v>
      </c>
      <c r="C236" s="33" t="s">
        <v>311</v>
      </c>
      <c r="D236" s="32" t="s">
        <v>53</v>
      </c>
      <c r="E236" s="34" t="s">
        <v>312</v>
      </c>
      <c r="F236" s="35" t="s">
        <v>55</v>
      </c>
      <c r="G236" s="36">
        <v>9.7360000000000007</v>
      </c>
      <c r="H236" s="37">
        <v>0</v>
      </c>
      <c r="I236" s="37">
        <f>ROUND(G236*H236,P4)</f>
        <v>0</v>
      </c>
      <c r="J236" s="35" t="s">
        <v>39</v>
      </c>
      <c r="O236" s="38">
        <f>I236*0.21</f>
        <v>0</v>
      </c>
      <c r="P236">
        <v>3</v>
      </c>
    </row>
    <row r="237" spans="1:16" ht="60" x14ac:dyDescent="0.25">
      <c r="A237" s="32" t="s">
        <v>40</v>
      </c>
      <c r="B237" s="39"/>
      <c r="C237" s="40"/>
      <c r="D237" s="40"/>
      <c r="E237" s="34" t="s">
        <v>313</v>
      </c>
      <c r="F237" s="40"/>
      <c r="G237" s="40"/>
      <c r="H237" s="40"/>
      <c r="I237" s="40"/>
      <c r="J237" s="41"/>
    </row>
    <row r="238" spans="1:16" x14ac:dyDescent="0.25">
      <c r="A238" s="32" t="s">
        <v>42</v>
      </c>
      <c r="B238" s="39"/>
      <c r="C238" s="40"/>
      <c r="D238" s="40"/>
      <c r="E238" s="42" t="s">
        <v>314</v>
      </c>
      <c r="F238" s="40"/>
      <c r="G238" s="40"/>
      <c r="H238" s="40"/>
      <c r="I238" s="40"/>
      <c r="J238" s="41"/>
    </row>
    <row r="239" spans="1:16" ht="180" x14ac:dyDescent="0.25">
      <c r="A239" s="32" t="s">
        <v>44</v>
      </c>
      <c r="B239" s="45"/>
      <c r="C239" s="46"/>
      <c r="D239" s="46"/>
      <c r="E239" s="34" t="s">
        <v>315</v>
      </c>
      <c r="F239" s="46"/>
      <c r="G239" s="46"/>
      <c r="H239" s="46"/>
      <c r="I239" s="46"/>
      <c r="J239" s="47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 101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Drahoš Gromotovič</dc:creator>
  <cp:lastModifiedBy>Markéta Hrstková</cp:lastModifiedBy>
  <dcterms:created xsi:type="dcterms:W3CDTF">2025-05-20T10:19:50Z</dcterms:created>
  <dcterms:modified xsi:type="dcterms:W3CDTF">2025-06-16T06:12:36Z</dcterms:modified>
</cp:coreProperties>
</file>