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kty\Oprava chodníku NJ\Nová složka\"/>
    </mc:Choice>
  </mc:AlternateContent>
  <xr:revisionPtr revIDLastSave="0" documentId="8_{363F7B76-6FE5-40E5-8D40-99AE86874DAE}" xr6:coauthVersionLast="47" xr6:coauthVersionMax="47" xr10:uidLastSave="{00000000-0000-0000-0000-000000000000}"/>
  <bookViews>
    <workbookView xWindow="-120" yWindow="-120" windowWidth="29040" windowHeight="15720" activeTab="1" xr2:uid="{0588E13B-4BD3-417B-AA22-ABB73687F77C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Pol'!$A$1:$U$307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2" i="1" l="1"/>
  <c r="I51" i="1"/>
  <c r="I53" i="1" s="1"/>
  <c r="I50" i="1"/>
  <c r="I49" i="1"/>
  <c r="I48" i="1"/>
  <c r="I47" i="1"/>
  <c r="G39" i="1"/>
  <c r="F39" i="1"/>
  <c r="G297" i="12"/>
  <c r="AC297" i="12"/>
  <c r="AD297" i="12"/>
  <c r="BA142" i="12"/>
  <c r="BA130" i="12"/>
  <c r="BA118" i="12"/>
  <c r="BA106" i="12"/>
  <c r="BA67" i="12"/>
  <c r="BA55" i="12"/>
  <c r="BA43" i="12"/>
  <c r="F9" i="12"/>
  <c r="G9" i="12" s="1"/>
  <c r="I9" i="12"/>
  <c r="I8" i="12" s="1"/>
  <c r="K9" i="12"/>
  <c r="O9" i="12"/>
  <c r="Q9" i="12"/>
  <c r="Q8" i="12" s="1"/>
  <c r="U9" i="12"/>
  <c r="U8" i="12" s="1"/>
  <c r="F20" i="12"/>
  <c r="G20" i="12" s="1"/>
  <c r="M20" i="12" s="1"/>
  <c r="I20" i="12"/>
  <c r="K20" i="12"/>
  <c r="K8" i="12" s="1"/>
  <c r="O20" i="12"/>
  <c r="O8" i="12" s="1"/>
  <c r="Q20" i="12"/>
  <c r="U20" i="12"/>
  <c r="F31" i="12"/>
  <c r="G31" i="12"/>
  <c r="I31" i="12"/>
  <c r="K31" i="12"/>
  <c r="M31" i="12"/>
  <c r="O31" i="12"/>
  <c r="Q31" i="12"/>
  <c r="U31" i="12"/>
  <c r="F42" i="12"/>
  <c r="G42" i="12"/>
  <c r="M42" i="12" s="1"/>
  <c r="I42" i="12"/>
  <c r="K42" i="12"/>
  <c r="O42" i="12"/>
  <c r="Q42" i="12"/>
  <c r="U42" i="12"/>
  <c r="F54" i="12"/>
  <c r="G54" i="12" s="1"/>
  <c r="M54" i="12" s="1"/>
  <c r="I54" i="12"/>
  <c r="K54" i="12"/>
  <c r="O54" i="12"/>
  <c r="Q54" i="12"/>
  <c r="U54" i="12"/>
  <c r="F66" i="12"/>
  <c r="G66" i="12"/>
  <c r="I66" i="12"/>
  <c r="K66" i="12"/>
  <c r="M66" i="12"/>
  <c r="O66" i="12"/>
  <c r="Q66" i="12"/>
  <c r="U66" i="12"/>
  <c r="F78" i="12"/>
  <c r="G78" i="12"/>
  <c r="M78" i="12" s="1"/>
  <c r="I78" i="12"/>
  <c r="K78" i="12"/>
  <c r="O78" i="12"/>
  <c r="Q78" i="12"/>
  <c r="U78" i="12"/>
  <c r="F89" i="12"/>
  <c r="G89" i="12" s="1"/>
  <c r="M89" i="12" s="1"/>
  <c r="I89" i="12"/>
  <c r="K89" i="12"/>
  <c r="O89" i="12"/>
  <c r="Q89" i="12"/>
  <c r="U89" i="12"/>
  <c r="F100" i="12"/>
  <c r="G100" i="12"/>
  <c r="I100" i="12"/>
  <c r="K100" i="12"/>
  <c r="M100" i="12"/>
  <c r="O100" i="12"/>
  <c r="Q100" i="12"/>
  <c r="U100" i="12"/>
  <c r="F102" i="12"/>
  <c r="G102" i="12"/>
  <c r="M102" i="12" s="1"/>
  <c r="I102" i="12"/>
  <c r="K102" i="12"/>
  <c r="O102" i="12"/>
  <c r="Q102" i="12"/>
  <c r="U102" i="12"/>
  <c r="F105" i="12"/>
  <c r="G105" i="12" s="1"/>
  <c r="I105" i="12"/>
  <c r="K105" i="12"/>
  <c r="K104" i="12" s="1"/>
  <c r="O105" i="12"/>
  <c r="O104" i="12" s="1"/>
  <c r="Q105" i="12"/>
  <c r="U105" i="12"/>
  <c r="F117" i="12"/>
  <c r="G117" i="12" s="1"/>
  <c r="M117" i="12" s="1"/>
  <c r="I117" i="12"/>
  <c r="I104" i="12" s="1"/>
  <c r="K117" i="12"/>
  <c r="O117" i="12"/>
  <c r="Q117" i="12"/>
  <c r="U117" i="12"/>
  <c r="F129" i="12"/>
  <c r="G129" i="12"/>
  <c r="M129" i="12" s="1"/>
  <c r="I129" i="12"/>
  <c r="K129" i="12"/>
  <c r="O129" i="12"/>
  <c r="Q129" i="12"/>
  <c r="Q104" i="12" s="1"/>
  <c r="U129" i="12"/>
  <c r="U104" i="12" s="1"/>
  <c r="F141" i="12"/>
  <c r="G141" i="12" s="1"/>
  <c r="M141" i="12" s="1"/>
  <c r="I141" i="12"/>
  <c r="K141" i="12"/>
  <c r="O141" i="12"/>
  <c r="Q141" i="12"/>
  <c r="U141" i="12"/>
  <c r="F153" i="12"/>
  <c r="G153" i="12" s="1"/>
  <c r="M153" i="12" s="1"/>
  <c r="I153" i="12"/>
  <c r="K153" i="12"/>
  <c r="O153" i="12"/>
  <c r="Q153" i="12"/>
  <c r="U153" i="12"/>
  <c r="F165" i="12"/>
  <c r="G165" i="12" s="1"/>
  <c r="I165" i="12"/>
  <c r="K165" i="12"/>
  <c r="O165" i="12"/>
  <c r="O164" i="12" s="1"/>
  <c r="Q165" i="12"/>
  <c r="Q164" i="12" s="1"/>
  <c r="U165" i="12"/>
  <c r="F176" i="12"/>
  <c r="G176" i="12"/>
  <c r="M176" i="12" s="1"/>
  <c r="I176" i="12"/>
  <c r="K176" i="12"/>
  <c r="K164" i="12" s="1"/>
  <c r="O176" i="12"/>
  <c r="Q176" i="12"/>
  <c r="U176" i="12"/>
  <c r="F187" i="12"/>
  <c r="G187" i="12"/>
  <c r="M187" i="12" s="1"/>
  <c r="I187" i="12"/>
  <c r="K187" i="12"/>
  <c r="O187" i="12"/>
  <c r="Q187" i="12"/>
  <c r="U187" i="12"/>
  <c r="U164" i="12" s="1"/>
  <c r="F198" i="12"/>
  <c r="G198" i="12" s="1"/>
  <c r="M198" i="12" s="1"/>
  <c r="I198" i="12"/>
  <c r="K198" i="12"/>
  <c r="O198" i="12"/>
  <c r="Q198" i="12"/>
  <c r="U198" i="12"/>
  <c r="F209" i="12"/>
  <c r="G209" i="12"/>
  <c r="M209" i="12" s="1"/>
  <c r="I209" i="12"/>
  <c r="K209" i="12"/>
  <c r="O209" i="12"/>
  <c r="Q209" i="12"/>
  <c r="U209" i="12"/>
  <c r="F220" i="12"/>
  <c r="G220" i="12"/>
  <c r="M220" i="12" s="1"/>
  <c r="I220" i="12"/>
  <c r="K220" i="12"/>
  <c r="O220" i="12"/>
  <c r="Q220" i="12"/>
  <c r="U220" i="12"/>
  <c r="F231" i="12"/>
  <c r="G231" i="12" s="1"/>
  <c r="M231" i="12" s="1"/>
  <c r="I231" i="12"/>
  <c r="K231" i="12"/>
  <c r="O231" i="12"/>
  <c r="Q231" i="12"/>
  <c r="U231" i="12"/>
  <c r="F242" i="12"/>
  <c r="G242" i="12"/>
  <c r="M242" i="12" s="1"/>
  <c r="I242" i="12"/>
  <c r="K242" i="12"/>
  <c r="O242" i="12"/>
  <c r="Q242" i="12"/>
  <c r="U242" i="12"/>
  <c r="F253" i="12"/>
  <c r="G253" i="12"/>
  <c r="M253" i="12" s="1"/>
  <c r="I253" i="12"/>
  <c r="I164" i="12" s="1"/>
  <c r="K253" i="12"/>
  <c r="O253" i="12"/>
  <c r="Q253" i="12"/>
  <c r="U253" i="12"/>
  <c r="F265" i="12"/>
  <c r="G265" i="12" s="1"/>
  <c r="I265" i="12"/>
  <c r="I264" i="12" s="1"/>
  <c r="K265" i="12"/>
  <c r="K264" i="12" s="1"/>
  <c r="O265" i="12"/>
  <c r="O264" i="12" s="1"/>
  <c r="Q265" i="12"/>
  <c r="U265" i="12"/>
  <c r="F276" i="12"/>
  <c r="G276" i="12"/>
  <c r="I276" i="12"/>
  <c r="K276" i="12"/>
  <c r="M276" i="12"/>
  <c r="O276" i="12"/>
  <c r="Q276" i="12"/>
  <c r="U276" i="12"/>
  <c r="F278" i="12"/>
  <c r="G278" i="12"/>
  <c r="M278" i="12" s="1"/>
  <c r="I278" i="12"/>
  <c r="K278" i="12"/>
  <c r="O278" i="12"/>
  <c r="Q278" i="12"/>
  <c r="U278" i="12"/>
  <c r="U264" i="12" s="1"/>
  <c r="F279" i="12"/>
  <c r="G279" i="12" s="1"/>
  <c r="M279" i="12" s="1"/>
  <c r="I279" i="12"/>
  <c r="K279" i="12"/>
  <c r="O279" i="12"/>
  <c r="Q279" i="12"/>
  <c r="U279" i="12"/>
  <c r="F282" i="12"/>
  <c r="G282" i="12"/>
  <c r="I282" i="12"/>
  <c r="K282" i="12"/>
  <c r="M282" i="12"/>
  <c r="O282" i="12"/>
  <c r="Q282" i="12"/>
  <c r="Q264" i="12" s="1"/>
  <c r="U282" i="12"/>
  <c r="F284" i="12"/>
  <c r="G284" i="12"/>
  <c r="M284" i="12" s="1"/>
  <c r="I284" i="12"/>
  <c r="K284" i="12"/>
  <c r="O284" i="12"/>
  <c r="Q284" i="12"/>
  <c r="U284" i="12"/>
  <c r="G286" i="12"/>
  <c r="Q286" i="12"/>
  <c r="F287" i="12"/>
  <c r="G287" i="12"/>
  <c r="I287" i="12"/>
  <c r="I286" i="12" s="1"/>
  <c r="K287" i="12"/>
  <c r="K286" i="12" s="1"/>
  <c r="M287" i="12"/>
  <c r="O287" i="12"/>
  <c r="O286" i="12" s="1"/>
  <c r="Q287" i="12"/>
  <c r="U287" i="12"/>
  <c r="U286" i="12" s="1"/>
  <c r="F290" i="12"/>
  <c r="G290" i="12"/>
  <c r="M290" i="12" s="1"/>
  <c r="I290" i="12"/>
  <c r="K290" i="12"/>
  <c r="O290" i="12"/>
  <c r="Q290" i="12"/>
  <c r="U290" i="12"/>
  <c r="F293" i="12"/>
  <c r="G293" i="12" s="1"/>
  <c r="I293" i="12"/>
  <c r="K293" i="12"/>
  <c r="K292" i="12" s="1"/>
  <c r="O293" i="12"/>
  <c r="O292" i="12" s="1"/>
  <c r="Q293" i="12"/>
  <c r="Q292" i="12" s="1"/>
  <c r="U293" i="12"/>
  <c r="F294" i="12"/>
  <c r="G294" i="12"/>
  <c r="M294" i="12" s="1"/>
  <c r="I294" i="12"/>
  <c r="K294" i="12"/>
  <c r="O294" i="12"/>
  <c r="Q294" i="12"/>
  <c r="U294" i="12"/>
  <c r="F295" i="12"/>
  <c r="G295" i="12"/>
  <c r="M295" i="12" s="1"/>
  <c r="I295" i="12"/>
  <c r="I292" i="12" s="1"/>
  <c r="K295" i="12"/>
  <c r="O295" i="12"/>
  <c r="Q295" i="12"/>
  <c r="U295" i="12"/>
  <c r="U292" i="12" s="1"/>
  <c r="I20" i="1"/>
  <c r="I19" i="1"/>
  <c r="I18" i="1"/>
  <c r="I17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16" i="1" l="1"/>
  <c r="I21" i="1" s="1"/>
  <c r="G24" i="1"/>
  <c r="G29" i="1"/>
  <c r="G28" i="1"/>
  <c r="M286" i="12"/>
  <c r="M265" i="12"/>
  <c r="M264" i="12" s="1"/>
  <c r="G264" i="12"/>
  <c r="G164" i="12"/>
  <c r="M165" i="12"/>
  <c r="M164" i="12" s="1"/>
  <c r="G292" i="12"/>
  <c r="M293" i="12"/>
  <c r="M292" i="12" s="1"/>
  <c r="M105" i="12"/>
  <c r="M104" i="12" s="1"/>
  <c r="G104" i="12"/>
  <c r="G8" i="12"/>
  <c r="M9" i="12"/>
  <c r="M8" i="12" s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69200F88-D532-45C8-97A4-25B8FF24D5F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962F849-A230-4606-A498-0DAF16DBEEB8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3553B44B-8F35-49E1-92F6-2A6857F1D7D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6EA5F53-E36C-4C8E-AC71-FA02E109F9B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52DFF6E2-3433-4B5E-9CE4-27FFF61C712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D212A62E-04AC-4178-9F6E-C4CE7A781A2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<sst xmlns="http://schemas.openxmlformats.org/spreadsheetml/2006/main" count="798" uniqueCount="324">
  <si>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</si>
  <si>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</si>
  <si>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</si>
  <si>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</si>
  <si>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</si>
  <si>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</si>
  <si>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</si>
  <si>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</si>
  <si>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</si>
  <si>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</si>
  <si>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</si>
  <si>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</si>
  <si>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</si>
  <si>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</si>
  <si>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</si>
  <si>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</si>
  <si>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</si>
  <si>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</si>
  <si>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</si>
  <si>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</si>
  <si>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</si>
  <si>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</si>
  <si>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</si>
  <si>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</si>
  <si>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</si>
  <si>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</si>
  <si>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</si>
  <si>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</si>
  <si>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</si>
  <si>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</si>
  <si>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</si>
  <si>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</si>
  <si>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</si>
  <si>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</si>
  <si>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</si>
  <si>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</si>
  <si>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</si>
  <si>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</si>
  <si>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</si>
  <si>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</si>
  <si>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</si>
  <si>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</si>
  <si>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</si>
  <si>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ul. Vančurova Nový Jičín</t>
  </si>
  <si>
    <t>Rozpočet:</t>
  </si>
  <si>
    <t>Misto</t>
  </si>
  <si>
    <t>Obrava chodníků a výměna obrub</t>
  </si>
  <si>
    <t>Město Nový Jičín</t>
  </si>
  <si>
    <t>Masarykovo nám. 1/1</t>
  </si>
  <si>
    <t>Nový Jičín</t>
  </si>
  <si>
    <t>74101</t>
  </si>
  <si>
    <t>00298212</t>
  </si>
  <si>
    <t>CZ00298212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</si>
  <si>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</si>
  <si>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</si>
  <si>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</si>
  <si>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</si>
  <si>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</si>
  <si>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</si>
  <si>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</si>
  <si>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</si>
  <si>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</si>
  <si>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</si>
  <si>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</si>
  <si>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</si>
  <si>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</si>
  <si>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</si>
  <si>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</si>
  <si>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</si>
  <si>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</si>
  <si>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</si>
  <si>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</si>
  <si>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</si>
  <si>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</si>
  <si>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</si>
  <si>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</si>
  <si>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</si>
  <si>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</si>
  <si>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</si>
  <si>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</si>
  <si>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</si>
  <si>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</si>
  <si>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</si>
  <si>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</si>
  <si>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</si>
  <si>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</si>
  <si>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</si>
  <si>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</si>
  <si>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</si>
  <si>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</si>
  <si>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</si>
  <si>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</si>
  <si>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</si>
  <si>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</si>
  <si>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</si>
  <si>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</si>
  <si>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</si>
  <si>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113202111R00</t>
  </si>
  <si>
    <t>Vytrhání obrub obrubníků silničních</t>
  </si>
  <si>
    <t>m</t>
  </si>
  <si>
    <t>POL1_0</t>
  </si>
  <si>
    <t>SO 01:9</t>
  </si>
  <si>
    <t>VV</t>
  </si>
  <si>
    <t>SO 02:40</t>
  </si>
  <si>
    <t>SO 03:62</t>
  </si>
  <si>
    <t>SO 04:34</t>
  </si>
  <si>
    <t>SO 05:6</t>
  </si>
  <si>
    <t>SO 06-MĚSTO:45</t>
  </si>
  <si>
    <t>SO 06-SOUKR:0</t>
  </si>
  <si>
    <t>SO 07:96</t>
  </si>
  <si>
    <t>SO 08:25</t>
  </si>
  <si>
    <t>SO 09:17</t>
  </si>
  <si>
    <t>113201111R00</t>
  </si>
  <si>
    <t>Vytrhání obrubníků chodníkových a parkových</t>
  </si>
  <si>
    <t>SO01:4</t>
  </si>
  <si>
    <t>SO 02:3</t>
  </si>
  <si>
    <t>SO 03:12</t>
  </si>
  <si>
    <t>SO 04:5</t>
  </si>
  <si>
    <t>SO 05:4</t>
  </si>
  <si>
    <t>SO 06-MĚSTO:13</t>
  </si>
  <si>
    <t>SO 06-SOUKR:19</t>
  </si>
  <si>
    <t>SO 07:1</t>
  </si>
  <si>
    <t>SO 08:1</t>
  </si>
  <si>
    <t>SO 08:5</t>
  </si>
  <si>
    <t>113106231R00</t>
  </si>
  <si>
    <t>Rozebrání dlažeb ze zámkové dlažby v kamenivu, pro zpětné využití</t>
  </si>
  <si>
    <t>m2</t>
  </si>
  <si>
    <t>SO 02:6</t>
  </si>
  <si>
    <t>SO 03:20</t>
  </si>
  <si>
    <t>SO 04:10</t>
  </si>
  <si>
    <t>SO 05:8</t>
  </si>
  <si>
    <t>SO 06-MĚSTO:82</t>
  </si>
  <si>
    <t>SO 06-SOUKR:20</t>
  </si>
  <si>
    <t>SO 07:96*1</t>
  </si>
  <si>
    <t>SO 08:6</t>
  </si>
  <si>
    <t>SO 09:4</t>
  </si>
  <si>
    <t>113107320R00</t>
  </si>
  <si>
    <t>Odstranění podkladu pl. 50 m2,kam.těžené tl.20 cm</t>
  </si>
  <si>
    <t>Vybrání podkladu pro novou skladbu</t>
  </si>
  <si>
    <t>POP</t>
  </si>
  <si>
    <t>SO 01:11</t>
  </si>
  <si>
    <t>SO 02:40*0,6+6</t>
  </si>
  <si>
    <t>SO 03:20+62*0,5</t>
  </si>
  <si>
    <t>SO 04:10+34*0,5</t>
  </si>
  <si>
    <t>SO 05:8+6*0,5</t>
  </si>
  <si>
    <t>SO 06-MĚSTO:82+45*0,5</t>
  </si>
  <si>
    <t>SO 06-SOUKR:20+20*0,3</t>
  </si>
  <si>
    <t>SO 07:96*1+96*0,5</t>
  </si>
  <si>
    <t>SO 08:6+25*0,5</t>
  </si>
  <si>
    <t>SO 09:4+17*0,5</t>
  </si>
  <si>
    <t>113108315R00</t>
  </si>
  <si>
    <t>Odstranění asfaltové vrstvy pl. do 50 m2, tl.15 cm</t>
  </si>
  <si>
    <t>Odstraněný pás v komunikaci</t>
  </si>
  <si>
    <t>SO 01:0,5*9</t>
  </si>
  <si>
    <t>SO 02:0,3*40</t>
  </si>
  <si>
    <t>SO 03:62*0,5</t>
  </si>
  <si>
    <t>SO 04:34*0,5</t>
  </si>
  <si>
    <t>SO 05:6*0,5</t>
  </si>
  <si>
    <t>SO 06-MĚSTO:45*0,5</t>
  </si>
  <si>
    <t>SO 07:96*0,5</t>
  </si>
  <si>
    <t>SO 08:25*0,5</t>
  </si>
  <si>
    <t>SO 09:17*0,5</t>
  </si>
  <si>
    <t>174101102R00</t>
  </si>
  <si>
    <t>Zásyp ruční se zhutněním</t>
  </si>
  <si>
    <t>m3</t>
  </si>
  <si>
    <t>Dosyp zeminy k obrubám a dorovnání terénu</t>
  </si>
  <si>
    <t>SO 01:4*0,5*0,5</t>
  </si>
  <si>
    <t>SO 02:40*0,5*0,5</t>
  </si>
  <si>
    <t>SO 03:62*0,5*0,5</t>
  </si>
  <si>
    <t>SO 04:40*0,5*0,5</t>
  </si>
  <si>
    <t>SO 05:6*0,5*0,5</t>
  </si>
  <si>
    <t>SO 06-MĚSTO:3*0,5*0,5</t>
  </si>
  <si>
    <t>SO 06-SOUKR:6*0,5*0,5</t>
  </si>
  <si>
    <t>SO 07:18*0,5*0,5</t>
  </si>
  <si>
    <t>SO 08:17*0,5*0,5</t>
  </si>
  <si>
    <t>SO 09:11*0,5*0,5+5*0,5*0,5</t>
  </si>
  <si>
    <t>180402111R00</t>
  </si>
  <si>
    <t>Založení trávníku parkového výsevem v rovině</t>
  </si>
  <si>
    <t>SO 01:4*0,5</t>
  </si>
  <si>
    <t>SO 02:40*0,5</t>
  </si>
  <si>
    <t>SO 04:40*0,5</t>
  </si>
  <si>
    <t>SO 06-MĚSTO:3*0,5</t>
  </si>
  <si>
    <t>SO 06-SOUKR:3*0,5</t>
  </si>
  <si>
    <t>SO 07:18*0,5</t>
  </si>
  <si>
    <t>SO 08:17*0,5</t>
  </si>
  <si>
    <t>SO 09:11*0,5+5*0,5</t>
  </si>
  <si>
    <t>00572400R</t>
  </si>
  <si>
    <t>Směs travní parková I. běžná zátěž PROFI</t>
  </si>
  <si>
    <t>kg</t>
  </si>
  <si>
    <t>POL3_0</t>
  </si>
  <si>
    <t>SO 01:0,1</t>
  </si>
  <si>
    <t>SO 02:0,3</t>
  </si>
  <si>
    <t>SO 03:0,8</t>
  </si>
  <si>
    <t>SO 04:0,4</t>
  </si>
  <si>
    <t>SO 05:0,2</t>
  </si>
  <si>
    <t>SO 06-MĚSTO:0,1</t>
  </si>
  <si>
    <t>SO 06-SOUKR:0,1</t>
  </si>
  <si>
    <t>SO 07:0,3</t>
  </si>
  <si>
    <t>SO 08:0,3</t>
  </si>
  <si>
    <t>SO 09:0,4</t>
  </si>
  <si>
    <t>59245020R</t>
  </si>
  <si>
    <t>Dlažba zámková H-PROFIL 200 x 165 x 60 mm přírodní, doplnění 10%</t>
  </si>
  <si>
    <t>Dodávka nové dlažby - ztratné 10%:261*0,1</t>
  </si>
  <si>
    <t>59245021R</t>
  </si>
  <si>
    <t>Dlažba zámková H-PROFIL 200 x 165 x 60 mm slepecká, doplnění 5%</t>
  </si>
  <si>
    <t>doplnění nové dlažby 5%:261*0,05</t>
  </si>
  <si>
    <t>564722111R00</t>
  </si>
  <si>
    <t>Podklad z kam.drceného 32-63 s výplň.kamen. 8 cm</t>
  </si>
  <si>
    <t>Vyrovnání celé plochy pod obruby a dlažbu</t>
  </si>
  <si>
    <t>SO 02:40*0,5+7</t>
  </si>
  <si>
    <t>SO 06-SOUKR:20+0,5*19</t>
  </si>
  <si>
    <t>SO 07:96+96*0,5</t>
  </si>
  <si>
    <t>564752111R00</t>
  </si>
  <si>
    <t>Podklad z kam.drceného 32-63 s výplň.kamen. 15 cm</t>
  </si>
  <si>
    <t>Podklad mezi obruby pod dlažbu</t>
  </si>
  <si>
    <t>564731111R00</t>
  </si>
  <si>
    <t>Podklad z kameniva drceného vel.32-63 mm,tl. 10 cm</t>
  </si>
  <si>
    <t>Dosyp spáry v komunikaci místo asfaltu</t>
  </si>
  <si>
    <t>596215021T00</t>
  </si>
  <si>
    <t>Kladení zámkové dlažby tloušťky 60 mm, do lože z drtě tloušťky 40 mm</t>
  </si>
  <si>
    <t>Zpětná pokládka dlažby vč. vodících linii</t>
  </si>
  <si>
    <t>SO 06-MĚSTO:23*2+2*18</t>
  </si>
  <si>
    <t>596291111T00</t>
  </si>
  <si>
    <t>Řezání zámkové dlažby tloušťky 60 mm</t>
  </si>
  <si>
    <t>SO 01:7</t>
  </si>
  <si>
    <t>SO 03:6</t>
  </si>
  <si>
    <t>SO 06-MĚSTO:41</t>
  </si>
  <si>
    <t>SO 06-SOUKR:10</t>
  </si>
  <si>
    <t>SO 07:0</t>
  </si>
  <si>
    <t>SO 08:0</t>
  </si>
  <si>
    <t>SO 09:0</t>
  </si>
  <si>
    <t>919735113T00</t>
  </si>
  <si>
    <t>Řezání stávajícího živičného krytu tloušťky 100 - 150 mm</t>
  </si>
  <si>
    <t>917862111R00</t>
  </si>
  <si>
    <t>Osazení stojatého obrubníku betonového, s boční opěrou, do lože z betonu C 12/15</t>
  </si>
  <si>
    <t>59217491R</t>
  </si>
  <si>
    <t>Obrubník silniční přechodový pravý ABO 2-15 PP v 150 x 150 x 1000 mm</t>
  </si>
  <si>
    <t>kus</t>
  </si>
  <si>
    <t>SO 01:1</t>
  </si>
  <si>
    <t>SO 02:1</t>
  </si>
  <si>
    <t>SO 03:4</t>
  </si>
  <si>
    <t>SO 04:3</t>
  </si>
  <si>
    <t>SO 05:0</t>
  </si>
  <si>
    <t>SO 06-MĚSTO:1</t>
  </si>
  <si>
    <t>SO 07:4</t>
  </si>
  <si>
    <t>SO 09:1</t>
  </si>
  <si>
    <t>59217492R</t>
  </si>
  <si>
    <t>Obrubník silniční přechodový levý ABO 2-15 PL v 150 x 150 x 1000 mm</t>
  </si>
  <si>
    <t>SO 04:2</t>
  </si>
  <si>
    <t>SO 05:1</t>
  </si>
  <si>
    <t>SO 06-MĚSTO:2</t>
  </si>
  <si>
    <t>SO 07:3</t>
  </si>
  <si>
    <t>59217476R</t>
  </si>
  <si>
    <t>Obrubník silniční nájezdový výška 150 mm, 1000 x 150 mm šedý</t>
  </si>
  <si>
    <t>SO 01:3</t>
  </si>
  <si>
    <t>SO 03:11</t>
  </si>
  <si>
    <t>SO 04:4</t>
  </si>
  <si>
    <t>SO 05:3</t>
  </si>
  <si>
    <t>SO 06-MĚSTO:4</t>
  </si>
  <si>
    <t>SO06-SOUKR:0</t>
  </si>
  <si>
    <t>SO 07:18</t>
  </si>
  <si>
    <t>SO 09:3</t>
  </si>
  <si>
    <t>59217010R</t>
  </si>
  <si>
    <t>Obrubník silniční betonový 150 x 250 x 1000 mm přírodní</t>
  </si>
  <si>
    <t>SO 02:35</t>
  </si>
  <si>
    <t>SO 03:43</t>
  </si>
  <si>
    <t>SO 04:25</t>
  </si>
  <si>
    <t>SO 05:2</t>
  </si>
  <si>
    <t>SO 06-MĚSTO:38</t>
  </si>
  <si>
    <t>SO 07:71</t>
  </si>
  <si>
    <t>SO 08:18</t>
  </si>
  <si>
    <t>SO 09:12</t>
  </si>
  <si>
    <t>916561111T00</t>
  </si>
  <si>
    <t>Osazení záhonového obrubníku, s boční opěrou, lože z betonu</t>
  </si>
  <si>
    <t>SO 01:4</t>
  </si>
  <si>
    <t>SO 02:4</t>
  </si>
  <si>
    <t>SO 09:5</t>
  </si>
  <si>
    <t>59217003R</t>
  </si>
  <si>
    <t>Obrubník parkový betonový 80 x 250 x 1000 mm přírodní</t>
  </si>
  <si>
    <t>SO 04:0</t>
  </si>
  <si>
    <t>SO 06-MĚSTO:0</t>
  </si>
  <si>
    <t>59217525R</t>
  </si>
  <si>
    <t>Obrubník parkový 200 x 50 x 1000 mm přírodní</t>
  </si>
  <si>
    <t>SO 01:0</t>
  </si>
  <si>
    <t>SO 02:0</t>
  </si>
  <si>
    <t>SO 03:0</t>
  </si>
  <si>
    <t>979071111R00</t>
  </si>
  <si>
    <t>Očištění vybour. kostek velkých s výplní kam. těž.</t>
  </si>
  <si>
    <t>979087212R00</t>
  </si>
  <si>
    <t>Nakládání suti na dopravní prostředky - komunikace</t>
  </si>
  <si>
    <t>t</t>
  </si>
  <si>
    <t>407,735</t>
  </si>
  <si>
    <t>979084216R00</t>
  </si>
  <si>
    <t>Vodorovná doprava vybour. hmot po suchu do 5 km</t>
  </si>
  <si>
    <t>979999978R00</t>
  </si>
  <si>
    <t>Poplatek za recyklaci, beton lehce vyztužený, kusovost do 1600 cm2 (skup.170101)</t>
  </si>
  <si>
    <t>90,18</t>
  </si>
  <si>
    <t>17,74</t>
  </si>
  <si>
    <t>979999995R00</t>
  </si>
  <si>
    <t>Poplatek za recyklaci asfaltu, kusovost do 1600 cm2, (skup.170302)</t>
  </si>
  <si>
    <t>52,47</t>
  </si>
  <si>
    <t>979999973R00</t>
  </si>
  <si>
    <t>Poplatek za uložení, zemina a kamení, (skup.170504)</t>
  </si>
  <si>
    <t>191,62</t>
  </si>
  <si>
    <t>998223011R00</t>
  </si>
  <si>
    <t>Přesun hmot, pozemní komunikace, kryt dlážděný</t>
  </si>
  <si>
    <t>238,55355</t>
  </si>
  <si>
    <t>96,24690</t>
  </si>
  <si>
    <t>998223095T00</t>
  </si>
  <si>
    <t>Přesun hmot, komunikace dlážděné, příplatek za dalších 5 km</t>
  </si>
  <si>
    <t>334,80045*2</t>
  </si>
  <si>
    <t>005 21-1030.R</t>
  </si>
  <si>
    <t xml:space="preserve">Dočasná dopravní opatření </t>
  </si>
  <si>
    <t>Soubor</t>
  </si>
  <si>
    <t>POL99_0</t>
  </si>
  <si>
    <t>005 11-1021.R</t>
  </si>
  <si>
    <t>Vytyčení inženýrských sítí</t>
  </si>
  <si>
    <t>005 12-1020.R</t>
  </si>
  <si>
    <t xml:space="preserve">Zařízení staveniště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</si>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</sst>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NumberFormat="1" applyFont="1" applyBorder="1" applyAlignment="1">
      <alignment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18" fillId="0" borderId="0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8B94527-35D3-48AE-84C3-9BC703ABB8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823D9-0CC1-4AE8-8BAD-8738EBF9DDCE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84D4D-B5DF-4028-9747-A1B253FC8D0D}">
  <sheetPr codeName="List5112">
    <tabColor rgb="FF66FF66"/>
  </sheetPr>
  <dimension ref="A1:O56"/>
  <sheetViews>
    <sheetView showGridLines="0" tabSelected="1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SUMIF(F47:F52,A16,I47:I52)+SUMIF(F47:F52,"PSU",I47:I52)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SUMIF(F47:F52,A17,I47:I52)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SUMIF(F47:F52,A18,I47:I52)</f>
        <v>0</v>
      </c>
      <c r="J18" s="82"/>
    </row>
    <row r="19" spans="1:10" ht="23.25" customHeight="1" x14ac:dyDescent="0.2">
      <c r="A19" s="192" t="s">
        <v>68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SUMIF(F47:F52,A19,I47:I52)</f>
        <v>0</v>
      </c>
      <c r="J19" s="82"/>
    </row>
    <row r="20" spans="1:10" ht="23.25" customHeight="1" x14ac:dyDescent="0.2">
      <c r="A20" s="192" t="s">
        <v>69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SUMIF(F47:F52,A20,I47:I52)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45832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53</v>
      </c>
      <c r="C39" s="137" t="s">
        <v>46</v>
      </c>
      <c r="D39" s="138"/>
      <c r="E39" s="138"/>
      <c r="F39" s="146">
        <f>'Rozpočet Pol'!AC297</f>
        <v>0</v>
      </c>
      <c r="G39" s="147">
        <f>'Rozpočet Pol'!AD297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54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56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57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58</v>
      </c>
      <c r="C47" s="174" t="s">
        <v>59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60</v>
      </c>
      <c r="C48" s="164" t="s">
        <v>61</v>
      </c>
      <c r="D48" s="166"/>
      <c r="E48" s="166"/>
      <c r="F48" s="182" t="s">
        <v>23</v>
      </c>
      <c r="G48" s="183"/>
      <c r="H48" s="183"/>
      <c r="I48" s="184">
        <f>'Rozpočet Pol'!G104</f>
        <v>0</v>
      </c>
      <c r="J48" s="184"/>
    </row>
    <row r="49" spans="1:10" ht="25.5" customHeight="1" x14ac:dyDescent="0.2">
      <c r="A49" s="162"/>
      <c r="B49" s="165" t="s">
        <v>62</v>
      </c>
      <c r="C49" s="164" t="s">
        <v>63</v>
      </c>
      <c r="D49" s="166"/>
      <c r="E49" s="166"/>
      <c r="F49" s="182" t="s">
        <v>23</v>
      </c>
      <c r="G49" s="183"/>
      <c r="H49" s="183"/>
      <c r="I49" s="184">
        <f>'Rozpočet Pol'!G164</f>
        <v>0</v>
      </c>
      <c r="J49" s="184"/>
    </row>
    <row r="50" spans="1:10" ht="25.5" customHeight="1" x14ac:dyDescent="0.2">
      <c r="A50" s="162"/>
      <c r="B50" s="165" t="s">
        <v>64</v>
      </c>
      <c r="C50" s="164" t="s">
        <v>65</v>
      </c>
      <c r="D50" s="166"/>
      <c r="E50" s="166"/>
      <c r="F50" s="182" t="s">
        <v>23</v>
      </c>
      <c r="G50" s="183"/>
      <c r="H50" s="183"/>
      <c r="I50" s="184">
        <f>'Rozpočet Pol'!G264</f>
        <v>0</v>
      </c>
      <c r="J50" s="184"/>
    </row>
    <row r="51" spans="1:10" ht="25.5" customHeight="1" x14ac:dyDescent="0.2">
      <c r="A51" s="162"/>
      <c r="B51" s="165" t="s">
        <v>66</v>
      </c>
      <c r="C51" s="164" t="s">
        <v>67</v>
      </c>
      <c r="D51" s="166"/>
      <c r="E51" s="166"/>
      <c r="F51" s="182" t="s">
        <v>23</v>
      </c>
      <c r="G51" s="183"/>
      <c r="H51" s="183"/>
      <c r="I51" s="184">
        <f>'Rozpočet Pol'!G286</f>
        <v>0</v>
      </c>
      <c r="J51" s="184"/>
    </row>
    <row r="52" spans="1:10" ht="25.5" customHeight="1" x14ac:dyDescent="0.2">
      <c r="A52" s="162"/>
      <c r="B52" s="176" t="s">
        <v>68</v>
      </c>
      <c r="C52" s="177" t="s">
        <v>26</v>
      </c>
      <c r="D52" s="178"/>
      <c r="E52" s="178"/>
      <c r="F52" s="185" t="s">
        <v>68</v>
      </c>
      <c r="G52" s="186"/>
      <c r="H52" s="186"/>
      <c r="I52" s="187">
        <f>'Rozpočet Pol'!G292</f>
        <v>0</v>
      </c>
      <c r="J52" s="187"/>
    </row>
    <row r="53" spans="1:10" ht="25.5" customHeight="1" x14ac:dyDescent="0.2">
      <c r="A53" s="163"/>
      <c r="B53" s="169" t="s">
        <v>1</v>
      </c>
      <c r="C53" s="169"/>
      <c r="D53" s="170"/>
      <c r="E53" s="170"/>
      <c r="F53" s="188"/>
      <c r="G53" s="189"/>
      <c r="H53" s="189"/>
      <c r="I53" s="190">
        <f>SUM(I47:I52)</f>
        <v>0</v>
      </c>
      <c r="J53" s="190"/>
    </row>
    <row r="54" spans="1:10" x14ac:dyDescent="0.2">
      <c r="F54" s="191"/>
      <c r="G54" s="129"/>
      <c r="H54" s="191"/>
      <c r="I54" s="129"/>
      <c r="J54" s="129"/>
    </row>
    <row r="55" spans="1:10" x14ac:dyDescent="0.2">
      <c r="F55" s="191"/>
      <c r="G55" s="129"/>
      <c r="H55" s="191"/>
      <c r="I55" s="129"/>
      <c r="J55" s="129"/>
    </row>
    <row r="56" spans="1:10" x14ac:dyDescent="0.2">
      <c r="F56" s="191"/>
      <c r="G56" s="129"/>
      <c r="H56" s="191"/>
      <c r="I56" s="129"/>
      <c r="J56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1:J51"/>
    <mergeCell ref="C51:E51"/>
    <mergeCell ref="I52:J52"/>
    <mergeCell ref="C52:E52"/>
    <mergeCell ref="I53:J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7F73-FD0B-41D9-B4DD-E6323305776F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68E9-B15B-4219-B8F1-A48FB7FBFFD0}">
  <sheetPr>
    <outlinePr summaryBelow="0"/>
  </sheetPr>
  <dimension ref="A1:BH307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71</v>
      </c>
    </row>
    <row r="2" spans="1:60" ht="24.95" customHeight="1" x14ac:dyDescent="0.2">
      <c r="A2" s="201" t="s">
        <v>70</v>
      </c>
      <c r="B2" s="195"/>
      <c r="C2" s="196" t="s">
        <v>46</v>
      </c>
      <c r="D2" s="197"/>
      <c r="E2" s="197"/>
      <c r="F2" s="197"/>
      <c r="G2" s="203"/>
      <c r="AE2" t="s">
        <v>72</v>
      </c>
    </row>
    <row r="3" spans="1:60" ht="24.95" customHeight="1" x14ac:dyDescent="0.2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73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74</v>
      </c>
    </row>
    <row r="5" spans="1:60" hidden="1" x14ac:dyDescent="0.2">
      <c r="A5" s="205" t="s">
        <v>75</v>
      </c>
      <c r="B5" s="206"/>
      <c r="C5" s="207"/>
      <c r="D5" s="208"/>
      <c r="E5" s="208"/>
      <c r="F5" s="208"/>
      <c r="G5" s="209"/>
      <c r="AE5" t="s">
        <v>76</v>
      </c>
    </row>
    <row r="7" spans="1:60" ht="38.25" x14ac:dyDescent="0.2">
      <c r="A7" s="215" t="s">
        <v>77</v>
      </c>
      <c r="B7" s="216" t="s">
        <v>78</v>
      </c>
      <c r="C7" s="216" t="s">
        <v>79</v>
      </c>
      <c r="D7" s="215" t="s">
        <v>80</v>
      </c>
      <c r="E7" s="215" t="s">
        <v>81</v>
      </c>
      <c r="F7" s="210" t="s">
        <v>82</v>
      </c>
      <c r="G7" s="236" t="s">
        <v>28</v>
      </c>
      <c r="H7" s="237" t="s">
        <v>29</v>
      </c>
      <c r="I7" s="237" t="s">
        <v>83</v>
      </c>
      <c r="J7" s="237" t="s">
        <v>30</v>
      </c>
      <c r="K7" s="237" t="s">
        <v>84</v>
      </c>
      <c r="L7" s="237" t="s">
        <v>85</v>
      </c>
      <c r="M7" s="237" t="s">
        <v>86</v>
      </c>
      <c r="N7" s="237" t="s">
        <v>87</v>
      </c>
      <c r="O7" s="237" t="s">
        <v>88</v>
      </c>
      <c r="P7" s="237" t="s">
        <v>89</v>
      </c>
      <c r="Q7" s="237" t="s">
        <v>90</v>
      </c>
      <c r="R7" s="237" t="s">
        <v>91</v>
      </c>
      <c r="S7" s="237" t="s">
        <v>92</v>
      </c>
      <c r="T7" s="237" t="s">
        <v>93</v>
      </c>
      <c r="U7" s="218" t="s">
        <v>94</v>
      </c>
    </row>
    <row r="8" spans="1:60" x14ac:dyDescent="0.2">
      <c r="A8" s="238" t="s">
        <v>95</v>
      </c>
      <c r="B8" s="239" t="s">
        <v>58</v>
      </c>
      <c r="C8" s="240" t="s">
        <v>59</v>
      </c>
      <c r="D8" s="217"/>
      <c r="E8" s="241"/>
      <c r="F8" s="242"/>
      <c r="G8" s="242">
        <f>SUMIF(AE9:AE103,"&lt;&gt;NOR",G9:G103)</f>
        <v>0</v>
      </c>
      <c r="H8" s="242"/>
      <c r="I8" s="242">
        <f>SUM(I9:I103)</f>
        <v>0</v>
      </c>
      <c r="J8" s="242"/>
      <c r="K8" s="242">
        <f>SUM(K9:K103)</f>
        <v>0</v>
      </c>
      <c r="L8" s="242"/>
      <c r="M8" s="242">
        <f>SUM(M9:M103)</f>
        <v>0</v>
      </c>
      <c r="N8" s="217"/>
      <c r="O8" s="217">
        <f>SUM(O9:O103)</f>
        <v>5.0768399999999998</v>
      </c>
      <c r="P8" s="217"/>
      <c r="Q8" s="217">
        <f>SUM(Q9:Q103)</f>
        <v>407.73500000000001</v>
      </c>
      <c r="R8" s="217"/>
      <c r="S8" s="217"/>
      <c r="T8" s="238"/>
      <c r="U8" s="217">
        <f>SUM(U9:U103)</f>
        <v>418.07</v>
      </c>
      <c r="AE8" t="s">
        <v>96</v>
      </c>
    </row>
    <row r="9" spans="1:60" outlineLevel="1" x14ac:dyDescent="0.2">
      <c r="A9" s="212">
        <v>1</v>
      </c>
      <c r="B9" s="219" t="s">
        <v>97</v>
      </c>
      <c r="C9" s="264" t="s">
        <v>98</v>
      </c>
      <c r="D9" s="221" t="s">
        <v>99</v>
      </c>
      <c r="E9" s="227">
        <v>334</v>
      </c>
      <c r="F9" s="231">
        <f>H9+J9</f>
        <v>0</v>
      </c>
      <c r="G9" s="232">
        <f>ROUND(E9*F9,2)</f>
        <v>0</v>
      </c>
      <c r="H9" s="232"/>
      <c r="I9" s="232">
        <f>ROUND(E9*H9,2)</f>
        <v>0</v>
      </c>
      <c r="J9" s="232"/>
      <c r="K9" s="232">
        <f>ROUND(E9*J9,2)</f>
        <v>0</v>
      </c>
      <c r="L9" s="232">
        <v>21</v>
      </c>
      <c r="M9" s="232">
        <f>G9*(1+L9/100)</f>
        <v>0</v>
      </c>
      <c r="N9" s="221">
        <v>0</v>
      </c>
      <c r="O9" s="221">
        <f>ROUND(E9*N9,5)</f>
        <v>0</v>
      </c>
      <c r="P9" s="221">
        <v>0.27</v>
      </c>
      <c r="Q9" s="221">
        <f>ROUND(E9*P9,5)</f>
        <v>90.18</v>
      </c>
      <c r="R9" s="221"/>
      <c r="S9" s="221"/>
      <c r="T9" s="222">
        <v>0.123</v>
      </c>
      <c r="U9" s="221">
        <f>ROUND(E9*T9,2)</f>
        <v>41.08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100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/>
      <c r="B10" s="219"/>
      <c r="C10" s="265" t="s">
        <v>101</v>
      </c>
      <c r="D10" s="223"/>
      <c r="E10" s="228">
        <v>9</v>
      </c>
      <c r="F10" s="232"/>
      <c r="G10" s="232"/>
      <c r="H10" s="232"/>
      <c r="I10" s="232"/>
      <c r="J10" s="232"/>
      <c r="K10" s="232"/>
      <c r="L10" s="232"/>
      <c r="M10" s="232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102</v>
      </c>
      <c r="AF10" s="211">
        <v>0</v>
      </c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/>
      <c r="B11" s="219"/>
      <c r="C11" s="265" t="s">
        <v>103</v>
      </c>
      <c r="D11" s="223"/>
      <c r="E11" s="228">
        <v>40</v>
      </c>
      <c r="F11" s="232"/>
      <c r="G11" s="232"/>
      <c r="H11" s="232"/>
      <c r="I11" s="232"/>
      <c r="J11" s="232"/>
      <c r="K11" s="232"/>
      <c r="L11" s="232"/>
      <c r="M11" s="232"/>
      <c r="N11" s="221"/>
      <c r="O11" s="221"/>
      <c r="P11" s="221"/>
      <c r="Q11" s="221"/>
      <c r="R11" s="221"/>
      <c r="S11" s="221"/>
      <c r="T11" s="222"/>
      <c r="U11" s="221"/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102</v>
      </c>
      <c r="AF11" s="211">
        <v>0</v>
      </c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/>
      <c r="B12" s="219"/>
      <c r="C12" s="265" t="s">
        <v>104</v>
      </c>
      <c r="D12" s="223"/>
      <c r="E12" s="228">
        <v>62</v>
      </c>
      <c r="F12" s="232"/>
      <c r="G12" s="232"/>
      <c r="H12" s="232"/>
      <c r="I12" s="232"/>
      <c r="J12" s="232"/>
      <c r="K12" s="232"/>
      <c r="L12" s="232"/>
      <c r="M12" s="232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102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/>
      <c r="B13" s="219"/>
      <c r="C13" s="265" t="s">
        <v>105</v>
      </c>
      <c r="D13" s="223"/>
      <c r="E13" s="228">
        <v>34</v>
      </c>
      <c r="F13" s="232"/>
      <c r="G13" s="232"/>
      <c r="H13" s="232"/>
      <c r="I13" s="232"/>
      <c r="J13" s="232"/>
      <c r="K13" s="232"/>
      <c r="L13" s="232"/>
      <c r="M13" s="232"/>
      <c r="N13" s="221"/>
      <c r="O13" s="221"/>
      <c r="P13" s="221"/>
      <c r="Q13" s="221"/>
      <c r="R13" s="221"/>
      <c r="S13" s="221"/>
      <c r="T13" s="222"/>
      <c r="U13" s="221"/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102</v>
      </c>
      <c r="AF13" s="211">
        <v>0</v>
      </c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/>
      <c r="B14" s="219"/>
      <c r="C14" s="265" t="s">
        <v>106</v>
      </c>
      <c r="D14" s="223"/>
      <c r="E14" s="228">
        <v>6</v>
      </c>
      <c r="F14" s="232"/>
      <c r="G14" s="232"/>
      <c r="H14" s="232"/>
      <c r="I14" s="232"/>
      <c r="J14" s="232"/>
      <c r="K14" s="232"/>
      <c r="L14" s="232"/>
      <c r="M14" s="232"/>
      <c r="N14" s="221"/>
      <c r="O14" s="221"/>
      <c r="P14" s="221"/>
      <c r="Q14" s="221"/>
      <c r="R14" s="221"/>
      <c r="S14" s="221"/>
      <c r="T14" s="222"/>
      <c r="U14" s="221"/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102</v>
      </c>
      <c r="AF14" s="211">
        <v>0</v>
      </c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/>
      <c r="B15" s="219"/>
      <c r="C15" s="265" t="s">
        <v>107</v>
      </c>
      <c r="D15" s="223"/>
      <c r="E15" s="228">
        <v>45</v>
      </c>
      <c r="F15" s="232"/>
      <c r="G15" s="232"/>
      <c r="H15" s="232"/>
      <c r="I15" s="232"/>
      <c r="J15" s="232"/>
      <c r="K15" s="232"/>
      <c r="L15" s="232"/>
      <c r="M15" s="232"/>
      <c r="N15" s="221"/>
      <c r="O15" s="221"/>
      <c r="P15" s="221"/>
      <c r="Q15" s="221"/>
      <c r="R15" s="221"/>
      <c r="S15" s="221"/>
      <c r="T15" s="222"/>
      <c r="U15" s="221"/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102</v>
      </c>
      <c r="AF15" s="211">
        <v>0</v>
      </c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">
      <c r="A16" s="212"/>
      <c r="B16" s="219"/>
      <c r="C16" s="265" t="s">
        <v>108</v>
      </c>
      <c r="D16" s="223"/>
      <c r="E16" s="228"/>
      <c r="F16" s="232"/>
      <c r="G16" s="232"/>
      <c r="H16" s="232"/>
      <c r="I16" s="232"/>
      <c r="J16" s="232"/>
      <c r="K16" s="232"/>
      <c r="L16" s="232"/>
      <c r="M16" s="232"/>
      <c r="N16" s="221"/>
      <c r="O16" s="221"/>
      <c r="P16" s="221"/>
      <c r="Q16" s="221"/>
      <c r="R16" s="221"/>
      <c r="S16" s="221"/>
      <c r="T16" s="222"/>
      <c r="U16" s="221"/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102</v>
      </c>
      <c r="AF16" s="211">
        <v>0</v>
      </c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/>
      <c r="B17" s="219"/>
      <c r="C17" s="265" t="s">
        <v>109</v>
      </c>
      <c r="D17" s="223"/>
      <c r="E17" s="228">
        <v>96</v>
      </c>
      <c r="F17" s="232"/>
      <c r="G17" s="232"/>
      <c r="H17" s="232"/>
      <c r="I17" s="232"/>
      <c r="J17" s="232"/>
      <c r="K17" s="232"/>
      <c r="L17" s="232"/>
      <c r="M17" s="232"/>
      <c r="N17" s="221"/>
      <c r="O17" s="221"/>
      <c r="P17" s="221"/>
      <c r="Q17" s="221"/>
      <c r="R17" s="221"/>
      <c r="S17" s="221"/>
      <c r="T17" s="222"/>
      <c r="U17" s="221"/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102</v>
      </c>
      <c r="AF17" s="211">
        <v>0</v>
      </c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/>
      <c r="B18" s="219"/>
      <c r="C18" s="265" t="s">
        <v>110</v>
      </c>
      <c r="D18" s="223"/>
      <c r="E18" s="228">
        <v>25</v>
      </c>
      <c r="F18" s="232"/>
      <c r="G18" s="232"/>
      <c r="H18" s="232"/>
      <c r="I18" s="232"/>
      <c r="J18" s="232"/>
      <c r="K18" s="232"/>
      <c r="L18" s="232"/>
      <c r="M18" s="232"/>
      <c r="N18" s="221"/>
      <c r="O18" s="221"/>
      <c r="P18" s="221"/>
      <c r="Q18" s="221"/>
      <c r="R18" s="221"/>
      <c r="S18" s="221"/>
      <c r="T18" s="222"/>
      <c r="U18" s="221"/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102</v>
      </c>
      <c r="AF18" s="211">
        <v>0</v>
      </c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/>
      <c r="B19" s="219"/>
      <c r="C19" s="265" t="s">
        <v>111</v>
      </c>
      <c r="D19" s="223"/>
      <c r="E19" s="228">
        <v>17</v>
      </c>
      <c r="F19" s="232"/>
      <c r="G19" s="232"/>
      <c r="H19" s="232"/>
      <c r="I19" s="232"/>
      <c r="J19" s="232"/>
      <c r="K19" s="232"/>
      <c r="L19" s="232"/>
      <c r="M19" s="232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102</v>
      </c>
      <c r="AF19" s="211">
        <v>0</v>
      </c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>
        <v>2</v>
      </c>
      <c r="B20" s="219" t="s">
        <v>112</v>
      </c>
      <c r="C20" s="264" t="s">
        <v>113</v>
      </c>
      <c r="D20" s="221" t="s">
        <v>99</v>
      </c>
      <c r="E20" s="227">
        <v>67</v>
      </c>
      <c r="F20" s="231">
        <f>H20+J20</f>
        <v>0</v>
      </c>
      <c r="G20" s="232">
        <f>ROUND(E20*F20,2)</f>
        <v>0</v>
      </c>
      <c r="H20" s="232"/>
      <c r="I20" s="232">
        <f>ROUND(E20*H20,2)</f>
        <v>0</v>
      </c>
      <c r="J20" s="232"/>
      <c r="K20" s="232">
        <f>ROUND(E20*J20,2)</f>
        <v>0</v>
      </c>
      <c r="L20" s="232">
        <v>21</v>
      </c>
      <c r="M20" s="232">
        <f>G20*(1+L20/100)</f>
        <v>0</v>
      </c>
      <c r="N20" s="221">
        <v>0</v>
      </c>
      <c r="O20" s="221">
        <f>ROUND(E20*N20,5)</f>
        <v>0</v>
      </c>
      <c r="P20" s="221">
        <v>0.22</v>
      </c>
      <c r="Q20" s="221">
        <f>ROUND(E20*P20,5)</f>
        <v>14.74</v>
      </c>
      <c r="R20" s="221"/>
      <c r="S20" s="221"/>
      <c r="T20" s="222">
        <v>0.14299999999999999</v>
      </c>
      <c r="U20" s="221">
        <f>ROUND(E20*T20,2)</f>
        <v>9.58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100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">
      <c r="A21" s="212"/>
      <c r="B21" s="219"/>
      <c r="C21" s="265" t="s">
        <v>114</v>
      </c>
      <c r="D21" s="223"/>
      <c r="E21" s="228">
        <v>4</v>
      </c>
      <c r="F21" s="232"/>
      <c r="G21" s="232"/>
      <c r="H21" s="232"/>
      <c r="I21" s="232"/>
      <c r="J21" s="232"/>
      <c r="K21" s="232"/>
      <c r="L21" s="232"/>
      <c r="M21" s="232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102</v>
      </c>
      <c r="AF21" s="211">
        <v>0</v>
      </c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/>
      <c r="B22" s="219"/>
      <c r="C22" s="265" t="s">
        <v>115</v>
      </c>
      <c r="D22" s="223"/>
      <c r="E22" s="228">
        <v>3</v>
      </c>
      <c r="F22" s="232"/>
      <c r="G22" s="232"/>
      <c r="H22" s="232"/>
      <c r="I22" s="232"/>
      <c r="J22" s="232"/>
      <c r="K22" s="232"/>
      <c r="L22" s="232"/>
      <c r="M22" s="232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102</v>
      </c>
      <c r="AF22" s="211">
        <v>0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/>
      <c r="B23" s="219"/>
      <c r="C23" s="265" t="s">
        <v>116</v>
      </c>
      <c r="D23" s="223"/>
      <c r="E23" s="228">
        <v>12</v>
      </c>
      <c r="F23" s="232"/>
      <c r="G23" s="232"/>
      <c r="H23" s="232"/>
      <c r="I23" s="232"/>
      <c r="J23" s="232"/>
      <c r="K23" s="232"/>
      <c r="L23" s="232"/>
      <c r="M23" s="232"/>
      <c r="N23" s="221"/>
      <c r="O23" s="221"/>
      <c r="P23" s="221"/>
      <c r="Q23" s="221"/>
      <c r="R23" s="221"/>
      <c r="S23" s="221"/>
      <c r="T23" s="222"/>
      <c r="U23" s="221"/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102</v>
      </c>
      <c r="AF23" s="211">
        <v>0</v>
      </c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">
      <c r="A24" s="212"/>
      <c r="B24" s="219"/>
      <c r="C24" s="265" t="s">
        <v>117</v>
      </c>
      <c r="D24" s="223"/>
      <c r="E24" s="228">
        <v>5</v>
      </c>
      <c r="F24" s="232"/>
      <c r="G24" s="232"/>
      <c r="H24" s="232"/>
      <c r="I24" s="232"/>
      <c r="J24" s="232"/>
      <c r="K24" s="232"/>
      <c r="L24" s="232"/>
      <c r="M24" s="232"/>
      <c r="N24" s="221"/>
      <c r="O24" s="221"/>
      <c r="P24" s="221"/>
      <c r="Q24" s="221"/>
      <c r="R24" s="221"/>
      <c r="S24" s="221"/>
      <c r="T24" s="222"/>
      <c r="U24" s="221"/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102</v>
      </c>
      <c r="AF24" s="211">
        <v>0</v>
      </c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/>
      <c r="B25" s="219"/>
      <c r="C25" s="265" t="s">
        <v>118</v>
      </c>
      <c r="D25" s="223"/>
      <c r="E25" s="228">
        <v>4</v>
      </c>
      <c r="F25" s="232"/>
      <c r="G25" s="232"/>
      <c r="H25" s="232"/>
      <c r="I25" s="232"/>
      <c r="J25" s="232"/>
      <c r="K25" s="232"/>
      <c r="L25" s="232"/>
      <c r="M25" s="232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102</v>
      </c>
      <c r="AF25" s="211">
        <v>0</v>
      </c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12"/>
      <c r="B26" s="219"/>
      <c r="C26" s="265" t="s">
        <v>119</v>
      </c>
      <c r="D26" s="223"/>
      <c r="E26" s="228">
        <v>13</v>
      </c>
      <c r="F26" s="232"/>
      <c r="G26" s="232"/>
      <c r="H26" s="232"/>
      <c r="I26" s="232"/>
      <c r="J26" s="232"/>
      <c r="K26" s="232"/>
      <c r="L26" s="232"/>
      <c r="M26" s="232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102</v>
      </c>
      <c r="AF26" s="211">
        <v>0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/>
      <c r="B27" s="219"/>
      <c r="C27" s="265" t="s">
        <v>120</v>
      </c>
      <c r="D27" s="223"/>
      <c r="E27" s="228">
        <v>19</v>
      </c>
      <c r="F27" s="232"/>
      <c r="G27" s="232"/>
      <c r="H27" s="232"/>
      <c r="I27" s="232"/>
      <c r="J27" s="232"/>
      <c r="K27" s="232"/>
      <c r="L27" s="232"/>
      <c r="M27" s="232"/>
      <c r="N27" s="221"/>
      <c r="O27" s="221"/>
      <c r="P27" s="221"/>
      <c r="Q27" s="221"/>
      <c r="R27" s="221"/>
      <c r="S27" s="221"/>
      <c r="T27" s="222"/>
      <c r="U27" s="221"/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102</v>
      </c>
      <c r="AF27" s="211">
        <v>0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/>
      <c r="B28" s="219"/>
      <c r="C28" s="265" t="s">
        <v>121</v>
      </c>
      <c r="D28" s="223"/>
      <c r="E28" s="228">
        <v>1</v>
      </c>
      <c r="F28" s="232"/>
      <c r="G28" s="232"/>
      <c r="H28" s="232"/>
      <c r="I28" s="232"/>
      <c r="J28" s="232"/>
      <c r="K28" s="232"/>
      <c r="L28" s="232"/>
      <c r="M28" s="232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102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/>
      <c r="B29" s="219"/>
      <c r="C29" s="265" t="s">
        <v>122</v>
      </c>
      <c r="D29" s="223"/>
      <c r="E29" s="228">
        <v>1</v>
      </c>
      <c r="F29" s="232"/>
      <c r="G29" s="232"/>
      <c r="H29" s="232"/>
      <c r="I29" s="232"/>
      <c r="J29" s="232"/>
      <c r="K29" s="232"/>
      <c r="L29" s="232"/>
      <c r="M29" s="232"/>
      <c r="N29" s="221"/>
      <c r="O29" s="221"/>
      <c r="P29" s="221"/>
      <c r="Q29" s="221"/>
      <c r="R29" s="221"/>
      <c r="S29" s="221"/>
      <c r="T29" s="222"/>
      <c r="U29" s="221"/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102</v>
      </c>
      <c r="AF29" s="211">
        <v>0</v>
      </c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/>
      <c r="B30" s="219"/>
      <c r="C30" s="265" t="s">
        <v>123</v>
      </c>
      <c r="D30" s="223"/>
      <c r="E30" s="228">
        <v>5</v>
      </c>
      <c r="F30" s="232"/>
      <c r="G30" s="232"/>
      <c r="H30" s="232"/>
      <c r="I30" s="232"/>
      <c r="J30" s="232"/>
      <c r="K30" s="232"/>
      <c r="L30" s="232"/>
      <c r="M30" s="232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102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2.5" outlineLevel="1" x14ac:dyDescent="0.2">
      <c r="A31" s="212">
        <v>3</v>
      </c>
      <c r="B31" s="219" t="s">
        <v>124</v>
      </c>
      <c r="C31" s="264" t="s">
        <v>125</v>
      </c>
      <c r="D31" s="221" t="s">
        <v>126</v>
      </c>
      <c r="E31" s="227">
        <v>261</v>
      </c>
      <c r="F31" s="231">
        <f>H31+J31</f>
        <v>0</v>
      </c>
      <c r="G31" s="232">
        <f>ROUND(E31*F31,2)</f>
        <v>0</v>
      </c>
      <c r="H31" s="232"/>
      <c r="I31" s="232">
        <f>ROUND(E31*H31,2)</f>
        <v>0</v>
      </c>
      <c r="J31" s="232"/>
      <c r="K31" s="232">
        <f>ROUND(E31*J31,2)</f>
        <v>0</v>
      </c>
      <c r="L31" s="232">
        <v>21</v>
      </c>
      <c r="M31" s="232">
        <f>G31*(1+L31/100)</f>
        <v>0</v>
      </c>
      <c r="N31" s="221">
        <v>0</v>
      </c>
      <c r="O31" s="221">
        <f>ROUND(E31*N31,5)</f>
        <v>0</v>
      </c>
      <c r="P31" s="221">
        <v>0.22500000000000001</v>
      </c>
      <c r="Q31" s="221">
        <f>ROUND(E31*P31,5)</f>
        <v>58.725000000000001</v>
      </c>
      <c r="R31" s="221"/>
      <c r="S31" s="221"/>
      <c r="T31" s="222">
        <v>0.14199999999999999</v>
      </c>
      <c r="U31" s="221">
        <f>ROUND(E31*T31,2)</f>
        <v>37.06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100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/>
      <c r="B32" s="219"/>
      <c r="C32" s="265" t="s">
        <v>101</v>
      </c>
      <c r="D32" s="223"/>
      <c r="E32" s="228">
        <v>9</v>
      </c>
      <c r="F32" s="232"/>
      <c r="G32" s="232"/>
      <c r="H32" s="232"/>
      <c r="I32" s="232"/>
      <c r="J32" s="232"/>
      <c r="K32" s="232"/>
      <c r="L32" s="232"/>
      <c r="M32" s="232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102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">
      <c r="A33" s="212"/>
      <c r="B33" s="219"/>
      <c r="C33" s="265" t="s">
        <v>127</v>
      </c>
      <c r="D33" s="223"/>
      <c r="E33" s="228">
        <v>6</v>
      </c>
      <c r="F33" s="232"/>
      <c r="G33" s="232"/>
      <c r="H33" s="232"/>
      <c r="I33" s="232"/>
      <c r="J33" s="232"/>
      <c r="K33" s="232"/>
      <c r="L33" s="232"/>
      <c r="M33" s="232"/>
      <c r="N33" s="221"/>
      <c r="O33" s="221"/>
      <c r="P33" s="221"/>
      <c r="Q33" s="221"/>
      <c r="R33" s="221"/>
      <c r="S33" s="221"/>
      <c r="T33" s="222"/>
      <c r="U33" s="221"/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102</v>
      </c>
      <c r="AF33" s="211">
        <v>0</v>
      </c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/>
      <c r="B34" s="219"/>
      <c r="C34" s="265" t="s">
        <v>128</v>
      </c>
      <c r="D34" s="223"/>
      <c r="E34" s="228">
        <v>20</v>
      </c>
      <c r="F34" s="232"/>
      <c r="G34" s="232"/>
      <c r="H34" s="232"/>
      <c r="I34" s="232"/>
      <c r="J34" s="232"/>
      <c r="K34" s="232"/>
      <c r="L34" s="232"/>
      <c r="M34" s="232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102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">
      <c r="A35" s="212"/>
      <c r="B35" s="219"/>
      <c r="C35" s="265" t="s">
        <v>129</v>
      </c>
      <c r="D35" s="223"/>
      <c r="E35" s="228">
        <v>10</v>
      </c>
      <c r="F35" s="232"/>
      <c r="G35" s="232"/>
      <c r="H35" s="232"/>
      <c r="I35" s="232"/>
      <c r="J35" s="232"/>
      <c r="K35" s="232"/>
      <c r="L35" s="232"/>
      <c r="M35" s="232"/>
      <c r="N35" s="221"/>
      <c r="O35" s="221"/>
      <c r="P35" s="221"/>
      <c r="Q35" s="221"/>
      <c r="R35" s="221"/>
      <c r="S35" s="221"/>
      <c r="T35" s="222"/>
      <c r="U35" s="221"/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102</v>
      </c>
      <c r="AF35" s="211">
        <v>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">
      <c r="A36" s="212"/>
      <c r="B36" s="219"/>
      <c r="C36" s="265" t="s">
        <v>130</v>
      </c>
      <c r="D36" s="223"/>
      <c r="E36" s="228">
        <v>8</v>
      </c>
      <c r="F36" s="232"/>
      <c r="G36" s="232"/>
      <c r="H36" s="232"/>
      <c r="I36" s="232"/>
      <c r="J36" s="232"/>
      <c r="K36" s="232"/>
      <c r="L36" s="232"/>
      <c r="M36" s="232"/>
      <c r="N36" s="221"/>
      <c r="O36" s="221"/>
      <c r="P36" s="221"/>
      <c r="Q36" s="221"/>
      <c r="R36" s="221"/>
      <c r="S36" s="221"/>
      <c r="T36" s="222"/>
      <c r="U36" s="221"/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102</v>
      </c>
      <c r="AF36" s="211">
        <v>0</v>
      </c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/>
      <c r="B37" s="219"/>
      <c r="C37" s="265" t="s">
        <v>131</v>
      </c>
      <c r="D37" s="223"/>
      <c r="E37" s="228">
        <v>82</v>
      </c>
      <c r="F37" s="232"/>
      <c r="G37" s="232"/>
      <c r="H37" s="232"/>
      <c r="I37" s="232"/>
      <c r="J37" s="232"/>
      <c r="K37" s="232"/>
      <c r="L37" s="232"/>
      <c r="M37" s="232"/>
      <c r="N37" s="221"/>
      <c r="O37" s="221"/>
      <c r="P37" s="221"/>
      <c r="Q37" s="221"/>
      <c r="R37" s="221"/>
      <c r="S37" s="221"/>
      <c r="T37" s="222"/>
      <c r="U37" s="221"/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102</v>
      </c>
      <c r="AF37" s="211">
        <v>0</v>
      </c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/>
      <c r="B38" s="219"/>
      <c r="C38" s="265" t="s">
        <v>132</v>
      </c>
      <c r="D38" s="223"/>
      <c r="E38" s="228">
        <v>20</v>
      </c>
      <c r="F38" s="232"/>
      <c r="G38" s="232"/>
      <c r="H38" s="232"/>
      <c r="I38" s="232"/>
      <c r="J38" s="232"/>
      <c r="K38" s="232"/>
      <c r="L38" s="232"/>
      <c r="M38" s="232"/>
      <c r="N38" s="221"/>
      <c r="O38" s="221"/>
      <c r="P38" s="221"/>
      <c r="Q38" s="221"/>
      <c r="R38" s="221"/>
      <c r="S38" s="221"/>
      <c r="T38" s="222"/>
      <c r="U38" s="221"/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102</v>
      </c>
      <c r="AF38" s="211">
        <v>0</v>
      </c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/>
      <c r="B39" s="219"/>
      <c r="C39" s="265" t="s">
        <v>133</v>
      </c>
      <c r="D39" s="223"/>
      <c r="E39" s="228">
        <v>96</v>
      </c>
      <c r="F39" s="232"/>
      <c r="G39" s="232"/>
      <c r="H39" s="232"/>
      <c r="I39" s="232"/>
      <c r="J39" s="232"/>
      <c r="K39" s="232"/>
      <c r="L39" s="232"/>
      <c r="M39" s="232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102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/>
      <c r="B40" s="219"/>
      <c r="C40" s="265" t="s">
        <v>134</v>
      </c>
      <c r="D40" s="223"/>
      <c r="E40" s="228">
        <v>6</v>
      </c>
      <c r="F40" s="232"/>
      <c r="G40" s="232"/>
      <c r="H40" s="232"/>
      <c r="I40" s="232"/>
      <c r="J40" s="232"/>
      <c r="K40" s="232"/>
      <c r="L40" s="232"/>
      <c r="M40" s="232"/>
      <c r="N40" s="221"/>
      <c r="O40" s="221"/>
      <c r="P40" s="221"/>
      <c r="Q40" s="221"/>
      <c r="R40" s="221"/>
      <c r="S40" s="221"/>
      <c r="T40" s="222"/>
      <c r="U40" s="221"/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102</v>
      </c>
      <c r="AF40" s="211">
        <v>0</v>
      </c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/>
      <c r="B41" s="219"/>
      <c r="C41" s="265" t="s">
        <v>135</v>
      </c>
      <c r="D41" s="223"/>
      <c r="E41" s="228">
        <v>4</v>
      </c>
      <c r="F41" s="232"/>
      <c r="G41" s="232"/>
      <c r="H41" s="232"/>
      <c r="I41" s="232"/>
      <c r="J41" s="232"/>
      <c r="K41" s="232"/>
      <c r="L41" s="232"/>
      <c r="M41" s="232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102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4</v>
      </c>
      <c r="B42" s="219" t="s">
        <v>136</v>
      </c>
      <c r="C42" s="264" t="s">
        <v>137</v>
      </c>
      <c r="D42" s="221" t="s">
        <v>126</v>
      </c>
      <c r="E42" s="227">
        <v>435.5</v>
      </c>
      <c r="F42" s="231">
        <f>H42+J42</f>
        <v>0</v>
      </c>
      <c r="G42" s="232">
        <f>ROUND(E42*F42,2)</f>
        <v>0</v>
      </c>
      <c r="H42" s="232"/>
      <c r="I42" s="232">
        <f>ROUND(E42*H42,2)</f>
        <v>0</v>
      </c>
      <c r="J42" s="232"/>
      <c r="K42" s="232">
        <f>ROUND(E42*J42,2)</f>
        <v>0</v>
      </c>
      <c r="L42" s="232">
        <v>21</v>
      </c>
      <c r="M42" s="232">
        <f>G42*(1+L42/100)</f>
        <v>0</v>
      </c>
      <c r="N42" s="221">
        <v>0</v>
      </c>
      <c r="O42" s="221">
        <f>ROUND(E42*N42,5)</f>
        <v>0</v>
      </c>
      <c r="P42" s="221">
        <v>0.44</v>
      </c>
      <c r="Q42" s="221">
        <f>ROUND(E42*P42,5)</f>
        <v>191.62</v>
      </c>
      <c r="R42" s="221"/>
      <c r="S42" s="221"/>
      <c r="T42" s="222">
        <v>0.376</v>
      </c>
      <c r="U42" s="221">
        <f>ROUND(E42*T42,2)</f>
        <v>163.75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100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/>
      <c r="B43" s="219"/>
      <c r="C43" s="266" t="s">
        <v>138</v>
      </c>
      <c r="D43" s="224"/>
      <c r="E43" s="229"/>
      <c r="F43" s="233"/>
      <c r="G43" s="234"/>
      <c r="H43" s="232"/>
      <c r="I43" s="232"/>
      <c r="J43" s="232"/>
      <c r="K43" s="232"/>
      <c r="L43" s="232"/>
      <c r="M43" s="232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139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4" t="str">
        <f>C43</f>
        <v>Vybrání podkladu pro novou skladbu</v>
      </c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/>
      <c r="B44" s="219"/>
      <c r="C44" s="265" t="s">
        <v>140</v>
      </c>
      <c r="D44" s="223"/>
      <c r="E44" s="228">
        <v>11</v>
      </c>
      <c r="F44" s="232"/>
      <c r="G44" s="232"/>
      <c r="H44" s="232"/>
      <c r="I44" s="232"/>
      <c r="J44" s="232"/>
      <c r="K44" s="232"/>
      <c r="L44" s="232"/>
      <c r="M44" s="232"/>
      <c r="N44" s="221"/>
      <c r="O44" s="221"/>
      <c r="P44" s="221"/>
      <c r="Q44" s="221"/>
      <c r="R44" s="221"/>
      <c r="S44" s="221"/>
      <c r="T44" s="222"/>
      <c r="U44" s="221"/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102</v>
      </c>
      <c r="AF44" s="211">
        <v>0</v>
      </c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outlineLevel="1" x14ac:dyDescent="0.2">
      <c r="A45" s="212"/>
      <c r="B45" s="219"/>
      <c r="C45" s="265" t="s">
        <v>141</v>
      </c>
      <c r="D45" s="223"/>
      <c r="E45" s="228">
        <v>30</v>
      </c>
      <c r="F45" s="232"/>
      <c r="G45" s="232"/>
      <c r="H45" s="232"/>
      <c r="I45" s="232"/>
      <c r="J45" s="232"/>
      <c r="K45" s="232"/>
      <c r="L45" s="232"/>
      <c r="M45" s="232"/>
      <c r="N45" s="221"/>
      <c r="O45" s="221"/>
      <c r="P45" s="221"/>
      <c r="Q45" s="221"/>
      <c r="R45" s="221"/>
      <c r="S45" s="221"/>
      <c r="T45" s="222"/>
      <c r="U45" s="221"/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102</v>
      </c>
      <c r="AF45" s="211">
        <v>0</v>
      </c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/>
      <c r="B46" s="219"/>
      <c r="C46" s="265" t="s">
        <v>142</v>
      </c>
      <c r="D46" s="223"/>
      <c r="E46" s="228">
        <v>51</v>
      </c>
      <c r="F46" s="232"/>
      <c r="G46" s="232"/>
      <c r="H46" s="232"/>
      <c r="I46" s="232"/>
      <c r="J46" s="232"/>
      <c r="K46" s="232"/>
      <c r="L46" s="232"/>
      <c r="M46" s="232"/>
      <c r="N46" s="221"/>
      <c r="O46" s="221"/>
      <c r="P46" s="221"/>
      <c r="Q46" s="221"/>
      <c r="R46" s="221"/>
      <c r="S46" s="221"/>
      <c r="T46" s="222"/>
      <c r="U46" s="221"/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102</v>
      </c>
      <c r="AF46" s="211">
        <v>0</v>
      </c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outlineLevel="1" x14ac:dyDescent="0.2">
      <c r="A47" s="212"/>
      <c r="B47" s="219"/>
      <c r="C47" s="265" t="s">
        <v>143</v>
      </c>
      <c r="D47" s="223"/>
      <c r="E47" s="228">
        <v>27</v>
      </c>
      <c r="F47" s="232"/>
      <c r="G47" s="232"/>
      <c r="H47" s="232"/>
      <c r="I47" s="232"/>
      <c r="J47" s="232"/>
      <c r="K47" s="232"/>
      <c r="L47" s="232"/>
      <c r="M47" s="232"/>
      <c r="N47" s="221"/>
      <c r="O47" s="221"/>
      <c r="P47" s="221"/>
      <c r="Q47" s="221"/>
      <c r="R47" s="221"/>
      <c r="S47" s="221"/>
      <c r="T47" s="222"/>
      <c r="U47" s="221"/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102</v>
      </c>
      <c r="AF47" s="211">
        <v>0</v>
      </c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/>
      <c r="B48" s="219"/>
      <c r="C48" s="265" t="s">
        <v>144</v>
      </c>
      <c r="D48" s="223"/>
      <c r="E48" s="228">
        <v>11</v>
      </c>
      <c r="F48" s="232"/>
      <c r="G48" s="232"/>
      <c r="H48" s="232"/>
      <c r="I48" s="232"/>
      <c r="J48" s="232"/>
      <c r="K48" s="232"/>
      <c r="L48" s="232"/>
      <c r="M48" s="232"/>
      <c r="N48" s="221"/>
      <c r="O48" s="221"/>
      <c r="P48" s="221"/>
      <c r="Q48" s="221"/>
      <c r="R48" s="221"/>
      <c r="S48" s="221"/>
      <c r="T48" s="222"/>
      <c r="U48" s="221"/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102</v>
      </c>
      <c r="AF48" s="211">
        <v>0</v>
      </c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/>
      <c r="B49" s="219"/>
      <c r="C49" s="265" t="s">
        <v>145</v>
      </c>
      <c r="D49" s="223"/>
      <c r="E49" s="228">
        <v>104.5</v>
      </c>
      <c r="F49" s="232"/>
      <c r="G49" s="232"/>
      <c r="H49" s="232"/>
      <c r="I49" s="232"/>
      <c r="J49" s="232"/>
      <c r="K49" s="232"/>
      <c r="L49" s="232"/>
      <c r="M49" s="232"/>
      <c r="N49" s="221"/>
      <c r="O49" s="221"/>
      <c r="P49" s="221"/>
      <c r="Q49" s="221"/>
      <c r="R49" s="221"/>
      <c r="S49" s="221"/>
      <c r="T49" s="222"/>
      <c r="U49" s="221"/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102</v>
      </c>
      <c r="AF49" s="211">
        <v>0</v>
      </c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/>
      <c r="B50" s="219"/>
      <c r="C50" s="265" t="s">
        <v>146</v>
      </c>
      <c r="D50" s="223"/>
      <c r="E50" s="228">
        <v>26</v>
      </c>
      <c r="F50" s="232"/>
      <c r="G50" s="232"/>
      <c r="H50" s="232"/>
      <c r="I50" s="232"/>
      <c r="J50" s="232"/>
      <c r="K50" s="232"/>
      <c r="L50" s="232"/>
      <c r="M50" s="232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102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/>
      <c r="B51" s="219"/>
      <c r="C51" s="265" t="s">
        <v>147</v>
      </c>
      <c r="D51" s="223"/>
      <c r="E51" s="228">
        <v>144</v>
      </c>
      <c r="F51" s="232"/>
      <c r="G51" s="232"/>
      <c r="H51" s="232"/>
      <c r="I51" s="232"/>
      <c r="J51" s="232"/>
      <c r="K51" s="232"/>
      <c r="L51" s="232"/>
      <c r="M51" s="232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102</v>
      </c>
      <c r="AF51" s="211">
        <v>0</v>
      </c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 x14ac:dyDescent="0.2">
      <c r="A52" s="212"/>
      <c r="B52" s="219"/>
      <c r="C52" s="265" t="s">
        <v>148</v>
      </c>
      <c r="D52" s="223"/>
      <c r="E52" s="228">
        <v>18.5</v>
      </c>
      <c r="F52" s="232"/>
      <c r="G52" s="232"/>
      <c r="H52" s="232"/>
      <c r="I52" s="232"/>
      <c r="J52" s="232"/>
      <c r="K52" s="232"/>
      <c r="L52" s="232"/>
      <c r="M52" s="232"/>
      <c r="N52" s="221"/>
      <c r="O52" s="221"/>
      <c r="P52" s="221"/>
      <c r="Q52" s="221"/>
      <c r="R52" s="221"/>
      <c r="S52" s="221"/>
      <c r="T52" s="222"/>
      <c r="U52" s="221"/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102</v>
      </c>
      <c r="AF52" s="211">
        <v>0</v>
      </c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/>
      <c r="B53" s="219"/>
      <c r="C53" s="265" t="s">
        <v>149</v>
      </c>
      <c r="D53" s="223"/>
      <c r="E53" s="228">
        <v>12.5</v>
      </c>
      <c r="F53" s="232"/>
      <c r="G53" s="232"/>
      <c r="H53" s="232"/>
      <c r="I53" s="232"/>
      <c r="J53" s="232"/>
      <c r="K53" s="232"/>
      <c r="L53" s="232"/>
      <c r="M53" s="232"/>
      <c r="N53" s="221"/>
      <c r="O53" s="221"/>
      <c r="P53" s="221"/>
      <c r="Q53" s="221"/>
      <c r="R53" s="221"/>
      <c r="S53" s="221"/>
      <c r="T53" s="222"/>
      <c r="U53" s="221"/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102</v>
      </c>
      <c r="AF53" s="211">
        <v>0</v>
      </c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">
      <c r="A54" s="212">
        <v>5</v>
      </c>
      <c r="B54" s="219" t="s">
        <v>150</v>
      </c>
      <c r="C54" s="264" t="s">
        <v>151</v>
      </c>
      <c r="D54" s="221" t="s">
        <v>126</v>
      </c>
      <c r="E54" s="227">
        <v>159</v>
      </c>
      <c r="F54" s="231">
        <f>H54+J54</f>
        <v>0</v>
      </c>
      <c r="G54" s="232">
        <f>ROUND(E54*F54,2)</f>
        <v>0</v>
      </c>
      <c r="H54" s="232"/>
      <c r="I54" s="232">
        <f>ROUND(E54*H54,2)</f>
        <v>0</v>
      </c>
      <c r="J54" s="232"/>
      <c r="K54" s="232">
        <f>ROUND(E54*J54,2)</f>
        <v>0</v>
      </c>
      <c r="L54" s="232">
        <v>21</v>
      </c>
      <c r="M54" s="232">
        <f>G54*(1+L54/100)</f>
        <v>0</v>
      </c>
      <c r="N54" s="221">
        <v>0</v>
      </c>
      <c r="O54" s="221">
        <f>ROUND(E54*N54,5)</f>
        <v>0</v>
      </c>
      <c r="P54" s="221">
        <v>0.33</v>
      </c>
      <c r="Q54" s="221">
        <f>ROUND(E54*P54,5)</f>
        <v>52.47</v>
      </c>
      <c r="R54" s="221"/>
      <c r="S54" s="221"/>
      <c r="T54" s="222">
        <v>0.625</v>
      </c>
      <c r="U54" s="221">
        <f>ROUND(E54*T54,2)</f>
        <v>99.38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100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/>
      <c r="B55" s="219"/>
      <c r="C55" s="266" t="s">
        <v>152</v>
      </c>
      <c r="D55" s="224"/>
      <c r="E55" s="229"/>
      <c r="F55" s="233"/>
      <c r="G55" s="234"/>
      <c r="H55" s="232"/>
      <c r="I55" s="232"/>
      <c r="J55" s="232"/>
      <c r="K55" s="232"/>
      <c r="L55" s="232"/>
      <c r="M55" s="232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139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4" t="str">
        <f>C55</f>
        <v>Odstraněný pás v komunikaci</v>
      </c>
      <c r="BB55" s="211"/>
      <c r="BC55" s="211"/>
      <c r="BD55" s="211"/>
      <c r="BE55" s="211"/>
      <c r="BF55" s="211"/>
      <c r="BG55" s="211"/>
      <c r="BH55" s="211"/>
    </row>
    <row r="56" spans="1:60" outlineLevel="1" x14ac:dyDescent="0.2">
      <c r="A56" s="212"/>
      <c r="B56" s="219"/>
      <c r="C56" s="265" t="s">
        <v>153</v>
      </c>
      <c r="D56" s="223"/>
      <c r="E56" s="228">
        <v>4.5</v>
      </c>
      <c r="F56" s="232"/>
      <c r="G56" s="232"/>
      <c r="H56" s="232"/>
      <c r="I56" s="232"/>
      <c r="J56" s="232"/>
      <c r="K56" s="232"/>
      <c r="L56" s="232"/>
      <c r="M56" s="232"/>
      <c r="N56" s="221"/>
      <c r="O56" s="221"/>
      <c r="P56" s="221"/>
      <c r="Q56" s="221"/>
      <c r="R56" s="221"/>
      <c r="S56" s="221"/>
      <c r="T56" s="222"/>
      <c r="U56" s="221"/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102</v>
      </c>
      <c r="AF56" s="211">
        <v>0</v>
      </c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">
      <c r="A57" s="212"/>
      <c r="B57" s="219"/>
      <c r="C57" s="265" t="s">
        <v>154</v>
      </c>
      <c r="D57" s="223"/>
      <c r="E57" s="228">
        <v>12</v>
      </c>
      <c r="F57" s="232"/>
      <c r="G57" s="232"/>
      <c r="H57" s="232"/>
      <c r="I57" s="232"/>
      <c r="J57" s="232"/>
      <c r="K57" s="232"/>
      <c r="L57" s="232"/>
      <c r="M57" s="232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102</v>
      </c>
      <c r="AF57" s="211">
        <v>0</v>
      </c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">
      <c r="A58" s="212"/>
      <c r="B58" s="219"/>
      <c r="C58" s="265" t="s">
        <v>155</v>
      </c>
      <c r="D58" s="223"/>
      <c r="E58" s="228">
        <v>31</v>
      </c>
      <c r="F58" s="232"/>
      <c r="G58" s="232"/>
      <c r="H58" s="232"/>
      <c r="I58" s="232"/>
      <c r="J58" s="232"/>
      <c r="K58" s="232"/>
      <c r="L58" s="232"/>
      <c r="M58" s="232"/>
      <c r="N58" s="221"/>
      <c r="O58" s="221"/>
      <c r="P58" s="221"/>
      <c r="Q58" s="221"/>
      <c r="R58" s="221"/>
      <c r="S58" s="221"/>
      <c r="T58" s="222"/>
      <c r="U58" s="221"/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102</v>
      </c>
      <c r="AF58" s="211">
        <v>0</v>
      </c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">
      <c r="A59" s="212"/>
      <c r="B59" s="219"/>
      <c r="C59" s="265" t="s">
        <v>156</v>
      </c>
      <c r="D59" s="223"/>
      <c r="E59" s="228">
        <v>17</v>
      </c>
      <c r="F59" s="232"/>
      <c r="G59" s="232"/>
      <c r="H59" s="232"/>
      <c r="I59" s="232"/>
      <c r="J59" s="232"/>
      <c r="K59" s="232"/>
      <c r="L59" s="232"/>
      <c r="M59" s="232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102</v>
      </c>
      <c r="AF59" s="211">
        <v>0</v>
      </c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12"/>
      <c r="B60" s="219"/>
      <c r="C60" s="265" t="s">
        <v>157</v>
      </c>
      <c r="D60" s="223"/>
      <c r="E60" s="228">
        <v>3</v>
      </c>
      <c r="F60" s="232"/>
      <c r="G60" s="232"/>
      <c r="H60" s="232"/>
      <c r="I60" s="232"/>
      <c r="J60" s="232"/>
      <c r="K60" s="232"/>
      <c r="L60" s="232"/>
      <c r="M60" s="232"/>
      <c r="N60" s="221"/>
      <c r="O60" s="221"/>
      <c r="P60" s="221"/>
      <c r="Q60" s="221"/>
      <c r="R60" s="221"/>
      <c r="S60" s="221"/>
      <c r="T60" s="222"/>
      <c r="U60" s="221"/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102</v>
      </c>
      <c r="AF60" s="211">
        <v>0</v>
      </c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">
      <c r="A61" s="212"/>
      <c r="B61" s="219"/>
      <c r="C61" s="265" t="s">
        <v>158</v>
      </c>
      <c r="D61" s="223"/>
      <c r="E61" s="228">
        <v>22.5</v>
      </c>
      <c r="F61" s="232"/>
      <c r="G61" s="232"/>
      <c r="H61" s="232"/>
      <c r="I61" s="232"/>
      <c r="J61" s="232"/>
      <c r="K61" s="232"/>
      <c r="L61" s="232"/>
      <c r="M61" s="232"/>
      <c r="N61" s="221"/>
      <c r="O61" s="221"/>
      <c r="P61" s="221"/>
      <c r="Q61" s="221"/>
      <c r="R61" s="221"/>
      <c r="S61" s="221"/>
      <c r="T61" s="222"/>
      <c r="U61" s="221"/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102</v>
      </c>
      <c r="AF61" s="211">
        <v>0</v>
      </c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/>
      <c r="B62" s="219"/>
      <c r="C62" s="265" t="s">
        <v>108</v>
      </c>
      <c r="D62" s="223"/>
      <c r="E62" s="228"/>
      <c r="F62" s="232"/>
      <c r="G62" s="232"/>
      <c r="H62" s="232"/>
      <c r="I62" s="232"/>
      <c r="J62" s="232"/>
      <c r="K62" s="232"/>
      <c r="L62" s="232"/>
      <c r="M62" s="232"/>
      <c r="N62" s="221"/>
      <c r="O62" s="221"/>
      <c r="P62" s="221"/>
      <c r="Q62" s="221"/>
      <c r="R62" s="221"/>
      <c r="S62" s="221"/>
      <c r="T62" s="222"/>
      <c r="U62" s="221"/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102</v>
      </c>
      <c r="AF62" s="211">
        <v>0</v>
      </c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">
      <c r="A63" s="212"/>
      <c r="B63" s="219"/>
      <c r="C63" s="265" t="s">
        <v>159</v>
      </c>
      <c r="D63" s="223"/>
      <c r="E63" s="228">
        <v>48</v>
      </c>
      <c r="F63" s="232"/>
      <c r="G63" s="232"/>
      <c r="H63" s="232"/>
      <c r="I63" s="232"/>
      <c r="J63" s="232"/>
      <c r="K63" s="232"/>
      <c r="L63" s="232"/>
      <c r="M63" s="232"/>
      <c r="N63" s="221"/>
      <c r="O63" s="221"/>
      <c r="P63" s="221"/>
      <c r="Q63" s="221"/>
      <c r="R63" s="221"/>
      <c r="S63" s="221"/>
      <c r="T63" s="222"/>
      <c r="U63" s="221"/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102</v>
      </c>
      <c r="AF63" s="211">
        <v>0</v>
      </c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">
      <c r="A64" s="212"/>
      <c r="B64" s="219"/>
      <c r="C64" s="265" t="s">
        <v>160</v>
      </c>
      <c r="D64" s="223"/>
      <c r="E64" s="228">
        <v>12.5</v>
      </c>
      <c r="F64" s="232"/>
      <c r="G64" s="232"/>
      <c r="H64" s="232"/>
      <c r="I64" s="232"/>
      <c r="J64" s="232"/>
      <c r="K64" s="232"/>
      <c r="L64" s="232"/>
      <c r="M64" s="232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102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">
      <c r="A65" s="212"/>
      <c r="B65" s="219"/>
      <c r="C65" s="265" t="s">
        <v>161</v>
      </c>
      <c r="D65" s="223"/>
      <c r="E65" s="228">
        <v>8.5</v>
      </c>
      <c r="F65" s="232"/>
      <c r="G65" s="232"/>
      <c r="H65" s="232"/>
      <c r="I65" s="232"/>
      <c r="J65" s="232"/>
      <c r="K65" s="232"/>
      <c r="L65" s="232"/>
      <c r="M65" s="232"/>
      <c r="N65" s="221"/>
      <c r="O65" s="221"/>
      <c r="P65" s="221"/>
      <c r="Q65" s="221"/>
      <c r="R65" s="221"/>
      <c r="S65" s="221"/>
      <c r="T65" s="222"/>
      <c r="U65" s="221"/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102</v>
      </c>
      <c r="AF65" s="211">
        <v>0</v>
      </c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outlineLevel="1" x14ac:dyDescent="0.2">
      <c r="A66" s="212">
        <v>6</v>
      </c>
      <c r="B66" s="219" t="s">
        <v>162</v>
      </c>
      <c r="C66" s="264" t="s">
        <v>163</v>
      </c>
      <c r="D66" s="221" t="s">
        <v>164</v>
      </c>
      <c r="E66" s="227">
        <v>53</v>
      </c>
      <c r="F66" s="231">
        <f>H66+J66</f>
        <v>0</v>
      </c>
      <c r="G66" s="232">
        <f>ROUND(E66*F66,2)</f>
        <v>0</v>
      </c>
      <c r="H66" s="232"/>
      <c r="I66" s="232">
        <f>ROUND(E66*H66,2)</f>
        <v>0</v>
      </c>
      <c r="J66" s="232"/>
      <c r="K66" s="232">
        <f>ROUND(E66*J66,2)</f>
        <v>0</v>
      </c>
      <c r="L66" s="232">
        <v>21</v>
      </c>
      <c r="M66" s="232">
        <f>G66*(1+L66/100)</f>
        <v>0</v>
      </c>
      <c r="N66" s="221">
        <v>0</v>
      </c>
      <c r="O66" s="221">
        <f>ROUND(E66*N66,5)</f>
        <v>0</v>
      </c>
      <c r="P66" s="221">
        <v>0</v>
      </c>
      <c r="Q66" s="221">
        <f>ROUND(E66*P66,5)</f>
        <v>0</v>
      </c>
      <c r="R66" s="221"/>
      <c r="S66" s="221"/>
      <c r="T66" s="222">
        <v>1.1499999999999999</v>
      </c>
      <c r="U66" s="221">
        <f>ROUND(E66*T66,2)</f>
        <v>60.95</v>
      </c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100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12"/>
      <c r="B67" s="219"/>
      <c r="C67" s="266" t="s">
        <v>165</v>
      </c>
      <c r="D67" s="224"/>
      <c r="E67" s="229"/>
      <c r="F67" s="233"/>
      <c r="G67" s="234"/>
      <c r="H67" s="232"/>
      <c r="I67" s="232"/>
      <c r="J67" s="232"/>
      <c r="K67" s="232"/>
      <c r="L67" s="232"/>
      <c r="M67" s="232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139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4" t="str">
        <f>C67</f>
        <v>Dosyp zeminy k obrubám a dorovnání terénu</v>
      </c>
      <c r="BB67" s="211"/>
      <c r="BC67" s="211"/>
      <c r="BD67" s="211"/>
      <c r="BE67" s="211"/>
      <c r="BF67" s="211"/>
      <c r="BG67" s="211"/>
      <c r="BH67" s="211"/>
    </row>
    <row r="68" spans="1:60" outlineLevel="1" x14ac:dyDescent="0.2">
      <c r="A68" s="212"/>
      <c r="B68" s="219"/>
      <c r="C68" s="265" t="s">
        <v>166</v>
      </c>
      <c r="D68" s="223"/>
      <c r="E68" s="228">
        <v>1</v>
      </c>
      <c r="F68" s="232"/>
      <c r="G68" s="232"/>
      <c r="H68" s="232"/>
      <c r="I68" s="232"/>
      <c r="J68" s="232"/>
      <c r="K68" s="232"/>
      <c r="L68" s="232"/>
      <c r="M68" s="232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102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 x14ac:dyDescent="0.2">
      <c r="A69" s="212"/>
      <c r="B69" s="219"/>
      <c r="C69" s="265" t="s">
        <v>167</v>
      </c>
      <c r="D69" s="223"/>
      <c r="E69" s="228">
        <v>10</v>
      </c>
      <c r="F69" s="232"/>
      <c r="G69" s="232"/>
      <c r="H69" s="232"/>
      <c r="I69" s="232"/>
      <c r="J69" s="232"/>
      <c r="K69" s="232"/>
      <c r="L69" s="232"/>
      <c r="M69" s="232"/>
      <c r="N69" s="221"/>
      <c r="O69" s="221"/>
      <c r="P69" s="221"/>
      <c r="Q69" s="221"/>
      <c r="R69" s="221"/>
      <c r="S69" s="221"/>
      <c r="T69" s="222"/>
      <c r="U69" s="221"/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102</v>
      </c>
      <c r="AF69" s="211">
        <v>0</v>
      </c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">
      <c r="A70" s="212"/>
      <c r="B70" s="219"/>
      <c r="C70" s="265" t="s">
        <v>168</v>
      </c>
      <c r="D70" s="223"/>
      <c r="E70" s="228">
        <v>15.5</v>
      </c>
      <c r="F70" s="232"/>
      <c r="G70" s="232"/>
      <c r="H70" s="232"/>
      <c r="I70" s="232"/>
      <c r="J70" s="232"/>
      <c r="K70" s="232"/>
      <c r="L70" s="232"/>
      <c r="M70" s="232"/>
      <c r="N70" s="221"/>
      <c r="O70" s="221"/>
      <c r="P70" s="221"/>
      <c r="Q70" s="221"/>
      <c r="R70" s="221"/>
      <c r="S70" s="221"/>
      <c r="T70" s="222"/>
      <c r="U70" s="221"/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102</v>
      </c>
      <c r="AF70" s="211">
        <v>0</v>
      </c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">
      <c r="A71" s="212"/>
      <c r="B71" s="219"/>
      <c r="C71" s="265" t="s">
        <v>169</v>
      </c>
      <c r="D71" s="223"/>
      <c r="E71" s="228">
        <v>10</v>
      </c>
      <c r="F71" s="232"/>
      <c r="G71" s="232"/>
      <c r="H71" s="232"/>
      <c r="I71" s="232"/>
      <c r="J71" s="232"/>
      <c r="K71" s="232"/>
      <c r="L71" s="232"/>
      <c r="M71" s="232"/>
      <c r="N71" s="221"/>
      <c r="O71" s="221"/>
      <c r="P71" s="221"/>
      <c r="Q71" s="221"/>
      <c r="R71" s="221"/>
      <c r="S71" s="221"/>
      <c r="T71" s="222"/>
      <c r="U71" s="221"/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102</v>
      </c>
      <c r="AF71" s="211">
        <v>0</v>
      </c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">
      <c r="A72" s="212"/>
      <c r="B72" s="219"/>
      <c r="C72" s="265" t="s">
        <v>170</v>
      </c>
      <c r="D72" s="223"/>
      <c r="E72" s="228">
        <v>1.5</v>
      </c>
      <c r="F72" s="232"/>
      <c r="G72" s="232"/>
      <c r="H72" s="232"/>
      <c r="I72" s="232"/>
      <c r="J72" s="232"/>
      <c r="K72" s="232"/>
      <c r="L72" s="232"/>
      <c r="M72" s="232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102</v>
      </c>
      <c r="AF72" s="211">
        <v>0</v>
      </c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outlineLevel="1" x14ac:dyDescent="0.2">
      <c r="A73" s="212"/>
      <c r="B73" s="219"/>
      <c r="C73" s="265" t="s">
        <v>171</v>
      </c>
      <c r="D73" s="223"/>
      <c r="E73" s="228">
        <v>0.75</v>
      </c>
      <c r="F73" s="232"/>
      <c r="G73" s="232"/>
      <c r="H73" s="232"/>
      <c r="I73" s="232"/>
      <c r="J73" s="232"/>
      <c r="K73" s="232"/>
      <c r="L73" s="232"/>
      <c r="M73" s="232"/>
      <c r="N73" s="221"/>
      <c r="O73" s="221"/>
      <c r="P73" s="221"/>
      <c r="Q73" s="221"/>
      <c r="R73" s="221"/>
      <c r="S73" s="221"/>
      <c r="T73" s="222"/>
      <c r="U73" s="221"/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102</v>
      </c>
      <c r="AF73" s="211">
        <v>0</v>
      </c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1" x14ac:dyDescent="0.2">
      <c r="A74" s="212"/>
      <c r="B74" s="219"/>
      <c r="C74" s="265" t="s">
        <v>172</v>
      </c>
      <c r="D74" s="223"/>
      <c r="E74" s="228">
        <v>1.5</v>
      </c>
      <c r="F74" s="232"/>
      <c r="G74" s="232"/>
      <c r="H74" s="232"/>
      <c r="I74" s="232"/>
      <c r="J74" s="232"/>
      <c r="K74" s="232"/>
      <c r="L74" s="232"/>
      <c r="M74" s="232"/>
      <c r="N74" s="221"/>
      <c r="O74" s="221"/>
      <c r="P74" s="221"/>
      <c r="Q74" s="221"/>
      <c r="R74" s="221"/>
      <c r="S74" s="221"/>
      <c r="T74" s="222"/>
      <c r="U74" s="221"/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102</v>
      </c>
      <c r="AF74" s="211">
        <v>0</v>
      </c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">
      <c r="A75" s="212"/>
      <c r="B75" s="219"/>
      <c r="C75" s="265" t="s">
        <v>173</v>
      </c>
      <c r="D75" s="223"/>
      <c r="E75" s="228">
        <v>4.5</v>
      </c>
      <c r="F75" s="232"/>
      <c r="G75" s="232"/>
      <c r="H75" s="232"/>
      <c r="I75" s="232"/>
      <c r="J75" s="232"/>
      <c r="K75" s="232"/>
      <c r="L75" s="232"/>
      <c r="M75" s="232"/>
      <c r="N75" s="221"/>
      <c r="O75" s="221"/>
      <c r="P75" s="221"/>
      <c r="Q75" s="221"/>
      <c r="R75" s="221"/>
      <c r="S75" s="221"/>
      <c r="T75" s="222"/>
      <c r="U75" s="221"/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102</v>
      </c>
      <c r="AF75" s="211">
        <v>0</v>
      </c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/>
      <c r="B76" s="219"/>
      <c r="C76" s="265" t="s">
        <v>174</v>
      </c>
      <c r="D76" s="223"/>
      <c r="E76" s="228">
        <v>4.25</v>
      </c>
      <c r="F76" s="232"/>
      <c r="G76" s="232"/>
      <c r="H76" s="232"/>
      <c r="I76" s="232"/>
      <c r="J76" s="232"/>
      <c r="K76" s="232"/>
      <c r="L76" s="232"/>
      <c r="M76" s="232"/>
      <c r="N76" s="221"/>
      <c r="O76" s="221"/>
      <c r="P76" s="221"/>
      <c r="Q76" s="221"/>
      <c r="R76" s="221"/>
      <c r="S76" s="221"/>
      <c r="T76" s="222"/>
      <c r="U76" s="221"/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102</v>
      </c>
      <c r="AF76" s="211">
        <v>0</v>
      </c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12"/>
      <c r="B77" s="219"/>
      <c r="C77" s="265" t="s">
        <v>175</v>
      </c>
      <c r="D77" s="223"/>
      <c r="E77" s="228">
        <v>4</v>
      </c>
      <c r="F77" s="232"/>
      <c r="G77" s="232"/>
      <c r="H77" s="232"/>
      <c r="I77" s="232"/>
      <c r="J77" s="232"/>
      <c r="K77" s="232"/>
      <c r="L77" s="232"/>
      <c r="M77" s="232"/>
      <c r="N77" s="221"/>
      <c r="O77" s="221"/>
      <c r="P77" s="221"/>
      <c r="Q77" s="221"/>
      <c r="R77" s="221"/>
      <c r="S77" s="221"/>
      <c r="T77" s="222"/>
      <c r="U77" s="221"/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102</v>
      </c>
      <c r="AF77" s="211">
        <v>0</v>
      </c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>
        <v>7</v>
      </c>
      <c r="B78" s="219" t="s">
        <v>176</v>
      </c>
      <c r="C78" s="264" t="s">
        <v>177</v>
      </c>
      <c r="D78" s="221" t="s">
        <v>126</v>
      </c>
      <c r="E78" s="227">
        <v>104.5</v>
      </c>
      <c r="F78" s="231">
        <f>H78+J78</f>
        <v>0</v>
      </c>
      <c r="G78" s="232">
        <f>ROUND(E78*F78,2)</f>
        <v>0</v>
      </c>
      <c r="H78" s="232"/>
      <c r="I78" s="232">
        <f>ROUND(E78*H78,2)</f>
        <v>0</v>
      </c>
      <c r="J78" s="232"/>
      <c r="K78" s="232">
        <f>ROUND(E78*J78,2)</f>
        <v>0</v>
      </c>
      <c r="L78" s="232">
        <v>21</v>
      </c>
      <c r="M78" s="232">
        <f>G78*(1+L78/100)</f>
        <v>0</v>
      </c>
      <c r="N78" s="221">
        <v>0</v>
      </c>
      <c r="O78" s="221">
        <f>ROUND(E78*N78,5)</f>
        <v>0</v>
      </c>
      <c r="P78" s="221">
        <v>0</v>
      </c>
      <c r="Q78" s="221">
        <f>ROUND(E78*P78,5)</f>
        <v>0</v>
      </c>
      <c r="R78" s="221"/>
      <c r="S78" s="221"/>
      <c r="T78" s="222">
        <v>0.06</v>
      </c>
      <c r="U78" s="221">
        <f>ROUND(E78*T78,2)</f>
        <v>6.27</v>
      </c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100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">
      <c r="A79" s="212"/>
      <c r="B79" s="219"/>
      <c r="C79" s="265" t="s">
        <v>178</v>
      </c>
      <c r="D79" s="223"/>
      <c r="E79" s="228">
        <v>2</v>
      </c>
      <c r="F79" s="232"/>
      <c r="G79" s="232"/>
      <c r="H79" s="232"/>
      <c r="I79" s="232"/>
      <c r="J79" s="232"/>
      <c r="K79" s="232"/>
      <c r="L79" s="232"/>
      <c r="M79" s="232"/>
      <c r="N79" s="221"/>
      <c r="O79" s="221"/>
      <c r="P79" s="221"/>
      <c r="Q79" s="221"/>
      <c r="R79" s="221"/>
      <c r="S79" s="221"/>
      <c r="T79" s="222"/>
      <c r="U79" s="221"/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102</v>
      </c>
      <c r="AF79" s="211">
        <v>0</v>
      </c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">
      <c r="A80" s="212"/>
      <c r="B80" s="219"/>
      <c r="C80" s="265" t="s">
        <v>179</v>
      </c>
      <c r="D80" s="223"/>
      <c r="E80" s="228">
        <v>20</v>
      </c>
      <c r="F80" s="232"/>
      <c r="G80" s="232"/>
      <c r="H80" s="232"/>
      <c r="I80" s="232"/>
      <c r="J80" s="232"/>
      <c r="K80" s="232"/>
      <c r="L80" s="232"/>
      <c r="M80" s="232"/>
      <c r="N80" s="221"/>
      <c r="O80" s="221"/>
      <c r="P80" s="221"/>
      <c r="Q80" s="221"/>
      <c r="R80" s="221"/>
      <c r="S80" s="221"/>
      <c r="T80" s="222"/>
      <c r="U80" s="221"/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102</v>
      </c>
      <c r="AF80" s="211">
        <v>0</v>
      </c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12"/>
      <c r="B81" s="219"/>
      <c r="C81" s="265" t="s">
        <v>155</v>
      </c>
      <c r="D81" s="223"/>
      <c r="E81" s="228">
        <v>31</v>
      </c>
      <c r="F81" s="232"/>
      <c r="G81" s="232"/>
      <c r="H81" s="232"/>
      <c r="I81" s="232"/>
      <c r="J81" s="232"/>
      <c r="K81" s="232"/>
      <c r="L81" s="232"/>
      <c r="M81" s="232"/>
      <c r="N81" s="221"/>
      <c r="O81" s="221"/>
      <c r="P81" s="221"/>
      <c r="Q81" s="221"/>
      <c r="R81" s="221"/>
      <c r="S81" s="221"/>
      <c r="T81" s="222"/>
      <c r="U81" s="221"/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102</v>
      </c>
      <c r="AF81" s="211">
        <v>0</v>
      </c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12"/>
      <c r="B82" s="219"/>
      <c r="C82" s="265" t="s">
        <v>180</v>
      </c>
      <c r="D82" s="223"/>
      <c r="E82" s="228">
        <v>20</v>
      </c>
      <c r="F82" s="232"/>
      <c r="G82" s="232"/>
      <c r="H82" s="232"/>
      <c r="I82" s="232"/>
      <c r="J82" s="232"/>
      <c r="K82" s="232"/>
      <c r="L82" s="232"/>
      <c r="M82" s="232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102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">
      <c r="A83" s="212"/>
      <c r="B83" s="219"/>
      <c r="C83" s="265" t="s">
        <v>157</v>
      </c>
      <c r="D83" s="223"/>
      <c r="E83" s="228">
        <v>3</v>
      </c>
      <c r="F83" s="232"/>
      <c r="G83" s="232"/>
      <c r="H83" s="232"/>
      <c r="I83" s="232"/>
      <c r="J83" s="232"/>
      <c r="K83" s="232"/>
      <c r="L83" s="232"/>
      <c r="M83" s="232"/>
      <c r="N83" s="221"/>
      <c r="O83" s="221"/>
      <c r="P83" s="221"/>
      <c r="Q83" s="221"/>
      <c r="R83" s="221"/>
      <c r="S83" s="221"/>
      <c r="T83" s="222"/>
      <c r="U83" s="221"/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102</v>
      </c>
      <c r="AF83" s="211">
        <v>0</v>
      </c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">
      <c r="A84" s="212"/>
      <c r="B84" s="219"/>
      <c r="C84" s="265" t="s">
        <v>181</v>
      </c>
      <c r="D84" s="223"/>
      <c r="E84" s="228">
        <v>1.5</v>
      </c>
      <c r="F84" s="232"/>
      <c r="G84" s="232"/>
      <c r="H84" s="232"/>
      <c r="I84" s="232"/>
      <c r="J84" s="232"/>
      <c r="K84" s="232"/>
      <c r="L84" s="232"/>
      <c r="M84" s="232"/>
      <c r="N84" s="221"/>
      <c r="O84" s="221"/>
      <c r="P84" s="221"/>
      <c r="Q84" s="221"/>
      <c r="R84" s="221"/>
      <c r="S84" s="221"/>
      <c r="T84" s="222"/>
      <c r="U84" s="221"/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102</v>
      </c>
      <c r="AF84" s="211">
        <v>0</v>
      </c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/>
      <c r="B85" s="219"/>
      <c r="C85" s="265" t="s">
        <v>182</v>
      </c>
      <c r="D85" s="223"/>
      <c r="E85" s="228">
        <v>1.5</v>
      </c>
      <c r="F85" s="232"/>
      <c r="G85" s="232"/>
      <c r="H85" s="232"/>
      <c r="I85" s="232"/>
      <c r="J85" s="232"/>
      <c r="K85" s="232"/>
      <c r="L85" s="232"/>
      <c r="M85" s="232"/>
      <c r="N85" s="221"/>
      <c r="O85" s="221"/>
      <c r="P85" s="221"/>
      <c r="Q85" s="221"/>
      <c r="R85" s="221"/>
      <c r="S85" s="221"/>
      <c r="T85" s="222"/>
      <c r="U85" s="221"/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102</v>
      </c>
      <c r="AF85" s="211">
        <v>0</v>
      </c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/>
      <c r="B86" s="219"/>
      <c r="C86" s="265" t="s">
        <v>183</v>
      </c>
      <c r="D86" s="223"/>
      <c r="E86" s="228">
        <v>9</v>
      </c>
      <c r="F86" s="232"/>
      <c r="G86" s="232"/>
      <c r="H86" s="232"/>
      <c r="I86" s="232"/>
      <c r="J86" s="232"/>
      <c r="K86" s="232"/>
      <c r="L86" s="232"/>
      <c r="M86" s="232"/>
      <c r="N86" s="221"/>
      <c r="O86" s="221"/>
      <c r="P86" s="221"/>
      <c r="Q86" s="221"/>
      <c r="R86" s="221"/>
      <c r="S86" s="221"/>
      <c r="T86" s="222"/>
      <c r="U86" s="221"/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102</v>
      </c>
      <c r="AF86" s="211">
        <v>0</v>
      </c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 x14ac:dyDescent="0.2">
      <c r="A87" s="212"/>
      <c r="B87" s="219"/>
      <c r="C87" s="265" t="s">
        <v>184</v>
      </c>
      <c r="D87" s="223"/>
      <c r="E87" s="228">
        <v>8.5</v>
      </c>
      <c r="F87" s="232"/>
      <c r="G87" s="232"/>
      <c r="H87" s="232"/>
      <c r="I87" s="232"/>
      <c r="J87" s="232"/>
      <c r="K87" s="232"/>
      <c r="L87" s="232"/>
      <c r="M87" s="232"/>
      <c r="N87" s="221"/>
      <c r="O87" s="221"/>
      <c r="P87" s="221"/>
      <c r="Q87" s="221"/>
      <c r="R87" s="221"/>
      <c r="S87" s="221"/>
      <c r="T87" s="222"/>
      <c r="U87" s="221"/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102</v>
      </c>
      <c r="AF87" s="211">
        <v>0</v>
      </c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">
      <c r="A88" s="212"/>
      <c r="B88" s="219"/>
      <c r="C88" s="265" t="s">
        <v>185</v>
      </c>
      <c r="D88" s="223"/>
      <c r="E88" s="228">
        <v>8</v>
      </c>
      <c r="F88" s="232"/>
      <c r="G88" s="232"/>
      <c r="H88" s="232"/>
      <c r="I88" s="232"/>
      <c r="J88" s="232"/>
      <c r="K88" s="232"/>
      <c r="L88" s="232"/>
      <c r="M88" s="232"/>
      <c r="N88" s="221"/>
      <c r="O88" s="221"/>
      <c r="P88" s="221"/>
      <c r="Q88" s="221"/>
      <c r="R88" s="221"/>
      <c r="S88" s="221"/>
      <c r="T88" s="222"/>
      <c r="U88" s="221"/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102</v>
      </c>
      <c r="AF88" s="211">
        <v>0</v>
      </c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outlineLevel="1" x14ac:dyDescent="0.2">
      <c r="A89" s="212">
        <v>8</v>
      </c>
      <c r="B89" s="219" t="s">
        <v>186</v>
      </c>
      <c r="C89" s="264" t="s">
        <v>187</v>
      </c>
      <c r="D89" s="221" t="s">
        <v>188</v>
      </c>
      <c r="E89" s="227">
        <v>2.9999999999999996</v>
      </c>
      <c r="F89" s="231">
        <f>H89+J89</f>
        <v>0</v>
      </c>
      <c r="G89" s="232">
        <f>ROUND(E89*F89,2)</f>
        <v>0</v>
      </c>
      <c r="H89" s="232"/>
      <c r="I89" s="232">
        <f>ROUND(E89*H89,2)</f>
        <v>0</v>
      </c>
      <c r="J89" s="232"/>
      <c r="K89" s="232">
        <f>ROUND(E89*J89,2)</f>
        <v>0</v>
      </c>
      <c r="L89" s="232">
        <v>21</v>
      </c>
      <c r="M89" s="232">
        <f>G89*(1+L89/100)</f>
        <v>0</v>
      </c>
      <c r="N89" s="221">
        <v>1E-3</v>
      </c>
      <c r="O89" s="221">
        <f>ROUND(E89*N89,5)</f>
        <v>3.0000000000000001E-3</v>
      </c>
      <c r="P89" s="221">
        <v>0</v>
      </c>
      <c r="Q89" s="221">
        <f>ROUND(E89*P89,5)</f>
        <v>0</v>
      </c>
      <c r="R89" s="221"/>
      <c r="S89" s="221"/>
      <c r="T89" s="222">
        <v>0</v>
      </c>
      <c r="U89" s="221">
        <f>ROUND(E89*T89,2)</f>
        <v>0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189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">
      <c r="A90" s="212"/>
      <c r="B90" s="219"/>
      <c r="C90" s="265" t="s">
        <v>190</v>
      </c>
      <c r="D90" s="223"/>
      <c r="E90" s="228">
        <v>0.1</v>
      </c>
      <c r="F90" s="232"/>
      <c r="G90" s="232"/>
      <c r="H90" s="232"/>
      <c r="I90" s="232"/>
      <c r="J90" s="232"/>
      <c r="K90" s="232"/>
      <c r="L90" s="232"/>
      <c r="M90" s="232"/>
      <c r="N90" s="221"/>
      <c r="O90" s="221"/>
      <c r="P90" s="221"/>
      <c r="Q90" s="221"/>
      <c r="R90" s="221"/>
      <c r="S90" s="221"/>
      <c r="T90" s="222"/>
      <c r="U90" s="221"/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102</v>
      </c>
      <c r="AF90" s="211">
        <v>0</v>
      </c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1" x14ac:dyDescent="0.2">
      <c r="A91" s="212"/>
      <c r="B91" s="219"/>
      <c r="C91" s="265" t="s">
        <v>191</v>
      </c>
      <c r="D91" s="223"/>
      <c r="E91" s="228">
        <v>0.3</v>
      </c>
      <c r="F91" s="232"/>
      <c r="G91" s="232"/>
      <c r="H91" s="232"/>
      <c r="I91" s="232"/>
      <c r="J91" s="232"/>
      <c r="K91" s="232"/>
      <c r="L91" s="232"/>
      <c r="M91" s="232"/>
      <c r="N91" s="221"/>
      <c r="O91" s="221"/>
      <c r="P91" s="221"/>
      <c r="Q91" s="221"/>
      <c r="R91" s="221"/>
      <c r="S91" s="221"/>
      <c r="T91" s="222"/>
      <c r="U91" s="221"/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102</v>
      </c>
      <c r="AF91" s="211">
        <v>0</v>
      </c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">
      <c r="A92" s="212"/>
      <c r="B92" s="219"/>
      <c r="C92" s="265" t="s">
        <v>192</v>
      </c>
      <c r="D92" s="223"/>
      <c r="E92" s="228">
        <v>0.8</v>
      </c>
      <c r="F92" s="232"/>
      <c r="G92" s="232"/>
      <c r="H92" s="232"/>
      <c r="I92" s="232"/>
      <c r="J92" s="232"/>
      <c r="K92" s="232"/>
      <c r="L92" s="232"/>
      <c r="M92" s="232"/>
      <c r="N92" s="221"/>
      <c r="O92" s="221"/>
      <c r="P92" s="221"/>
      <c r="Q92" s="221"/>
      <c r="R92" s="221"/>
      <c r="S92" s="221"/>
      <c r="T92" s="222"/>
      <c r="U92" s="221"/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102</v>
      </c>
      <c r="AF92" s="211">
        <v>0</v>
      </c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">
      <c r="A93" s="212"/>
      <c r="B93" s="219"/>
      <c r="C93" s="265" t="s">
        <v>193</v>
      </c>
      <c r="D93" s="223"/>
      <c r="E93" s="228">
        <v>0.4</v>
      </c>
      <c r="F93" s="232"/>
      <c r="G93" s="232"/>
      <c r="H93" s="232"/>
      <c r="I93" s="232"/>
      <c r="J93" s="232"/>
      <c r="K93" s="232"/>
      <c r="L93" s="232"/>
      <c r="M93" s="232"/>
      <c r="N93" s="221"/>
      <c r="O93" s="221"/>
      <c r="P93" s="221"/>
      <c r="Q93" s="221"/>
      <c r="R93" s="221"/>
      <c r="S93" s="221"/>
      <c r="T93" s="222"/>
      <c r="U93" s="221"/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102</v>
      </c>
      <c r="AF93" s="211">
        <v>0</v>
      </c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">
      <c r="A94" s="212"/>
      <c r="B94" s="219"/>
      <c r="C94" s="265" t="s">
        <v>194</v>
      </c>
      <c r="D94" s="223"/>
      <c r="E94" s="228">
        <v>0.2</v>
      </c>
      <c r="F94" s="232"/>
      <c r="G94" s="232"/>
      <c r="H94" s="232"/>
      <c r="I94" s="232"/>
      <c r="J94" s="232"/>
      <c r="K94" s="232"/>
      <c r="L94" s="232"/>
      <c r="M94" s="232"/>
      <c r="N94" s="221"/>
      <c r="O94" s="221"/>
      <c r="P94" s="221"/>
      <c r="Q94" s="221"/>
      <c r="R94" s="221"/>
      <c r="S94" s="221"/>
      <c r="T94" s="222"/>
      <c r="U94" s="221"/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102</v>
      </c>
      <c r="AF94" s="211">
        <v>0</v>
      </c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">
      <c r="A95" s="212"/>
      <c r="B95" s="219"/>
      <c r="C95" s="265" t="s">
        <v>195</v>
      </c>
      <c r="D95" s="223"/>
      <c r="E95" s="228">
        <v>0.1</v>
      </c>
      <c r="F95" s="232"/>
      <c r="G95" s="232"/>
      <c r="H95" s="232"/>
      <c r="I95" s="232"/>
      <c r="J95" s="232"/>
      <c r="K95" s="232"/>
      <c r="L95" s="232"/>
      <c r="M95" s="232"/>
      <c r="N95" s="221"/>
      <c r="O95" s="221"/>
      <c r="P95" s="221"/>
      <c r="Q95" s="221"/>
      <c r="R95" s="221"/>
      <c r="S95" s="221"/>
      <c r="T95" s="222"/>
      <c r="U95" s="221"/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102</v>
      </c>
      <c r="AF95" s="211">
        <v>0</v>
      </c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">
      <c r="A96" s="212"/>
      <c r="B96" s="219"/>
      <c r="C96" s="265" t="s">
        <v>196</v>
      </c>
      <c r="D96" s="223"/>
      <c r="E96" s="228">
        <v>0.1</v>
      </c>
      <c r="F96" s="232"/>
      <c r="G96" s="232"/>
      <c r="H96" s="232"/>
      <c r="I96" s="232"/>
      <c r="J96" s="232"/>
      <c r="K96" s="232"/>
      <c r="L96" s="232"/>
      <c r="M96" s="232"/>
      <c r="N96" s="221"/>
      <c r="O96" s="221"/>
      <c r="P96" s="221"/>
      <c r="Q96" s="221"/>
      <c r="R96" s="221"/>
      <c r="S96" s="221"/>
      <c r="T96" s="222"/>
      <c r="U96" s="221"/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102</v>
      </c>
      <c r="AF96" s="211">
        <v>0</v>
      </c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">
      <c r="A97" s="212"/>
      <c r="B97" s="219"/>
      <c r="C97" s="265" t="s">
        <v>197</v>
      </c>
      <c r="D97" s="223"/>
      <c r="E97" s="228">
        <v>0.3</v>
      </c>
      <c r="F97" s="232"/>
      <c r="G97" s="232"/>
      <c r="H97" s="232"/>
      <c r="I97" s="232"/>
      <c r="J97" s="232"/>
      <c r="K97" s="232"/>
      <c r="L97" s="232"/>
      <c r="M97" s="232"/>
      <c r="N97" s="221"/>
      <c r="O97" s="221"/>
      <c r="P97" s="221"/>
      <c r="Q97" s="221"/>
      <c r="R97" s="221"/>
      <c r="S97" s="221"/>
      <c r="T97" s="222"/>
      <c r="U97" s="221"/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102</v>
      </c>
      <c r="AF97" s="211">
        <v>0</v>
      </c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">
      <c r="A98" s="212"/>
      <c r="B98" s="219"/>
      <c r="C98" s="265" t="s">
        <v>198</v>
      </c>
      <c r="D98" s="223"/>
      <c r="E98" s="228">
        <v>0.3</v>
      </c>
      <c r="F98" s="232"/>
      <c r="G98" s="232"/>
      <c r="H98" s="232"/>
      <c r="I98" s="232"/>
      <c r="J98" s="232"/>
      <c r="K98" s="232"/>
      <c r="L98" s="232"/>
      <c r="M98" s="232"/>
      <c r="N98" s="221"/>
      <c r="O98" s="221"/>
      <c r="P98" s="221"/>
      <c r="Q98" s="221"/>
      <c r="R98" s="221"/>
      <c r="S98" s="221"/>
      <c r="T98" s="222"/>
      <c r="U98" s="221"/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102</v>
      </c>
      <c r="AF98" s="211">
        <v>0</v>
      </c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">
      <c r="A99" s="212"/>
      <c r="B99" s="219"/>
      <c r="C99" s="265" t="s">
        <v>199</v>
      </c>
      <c r="D99" s="223"/>
      <c r="E99" s="228">
        <v>0.4</v>
      </c>
      <c r="F99" s="232"/>
      <c r="G99" s="232"/>
      <c r="H99" s="232"/>
      <c r="I99" s="232"/>
      <c r="J99" s="232"/>
      <c r="K99" s="232"/>
      <c r="L99" s="232"/>
      <c r="M99" s="232"/>
      <c r="N99" s="221"/>
      <c r="O99" s="221"/>
      <c r="P99" s="221"/>
      <c r="Q99" s="221"/>
      <c r="R99" s="221"/>
      <c r="S99" s="221"/>
      <c r="T99" s="222"/>
      <c r="U99" s="221"/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102</v>
      </c>
      <c r="AF99" s="211">
        <v>0</v>
      </c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ht="22.5" outlineLevel="1" x14ac:dyDescent="0.2">
      <c r="A100" s="212">
        <v>9</v>
      </c>
      <c r="B100" s="219" t="s">
        <v>200</v>
      </c>
      <c r="C100" s="264" t="s">
        <v>201</v>
      </c>
      <c r="D100" s="221" t="s">
        <v>126</v>
      </c>
      <c r="E100" s="227">
        <v>26.1</v>
      </c>
      <c r="F100" s="231">
        <f>H100+J100</f>
        <v>0</v>
      </c>
      <c r="G100" s="232">
        <f>ROUND(E100*F100,2)</f>
        <v>0</v>
      </c>
      <c r="H100" s="232"/>
      <c r="I100" s="232">
        <f>ROUND(E100*H100,2)</f>
        <v>0</v>
      </c>
      <c r="J100" s="232"/>
      <c r="K100" s="232">
        <f>ROUND(E100*J100,2)</f>
        <v>0</v>
      </c>
      <c r="L100" s="232">
        <v>21</v>
      </c>
      <c r="M100" s="232">
        <f>G100*(1+L100/100)</f>
        <v>0</v>
      </c>
      <c r="N100" s="221">
        <v>0.12959999999999999</v>
      </c>
      <c r="O100" s="221">
        <f>ROUND(E100*N100,5)</f>
        <v>3.3825599999999998</v>
      </c>
      <c r="P100" s="221">
        <v>0</v>
      </c>
      <c r="Q100" s="221">
        <f>ROUND(E100*P100,5)</f>
        <v>0</v>
      </c>
      <c r="R100" s="221"/>
      <c r="S100" s="221"/>
      <c r="T100" s="222">
        <v>0</v>
      </c>
      <c r="U100" s="221">
        <f>ROUND(E100*T100,2)</f>
        <v>0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189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">
      <c r="A101" s="212"/>
      <c r="B101" s="219"/>
      <c r="C101" s="265" t="s">
        <v>202</v>
      </c>
      <c r="D101" s="223"/>
      <c r="E101" s="228">
        <v>26.1</v>
      </c>
      <c r="F101" s="232"/>
      <c r="G101" s="232"/>
      <c r="H101" s="232"/>
      <c r="I101" s="232"/>
      <c r="J101" s="232"/>
      <c r="K101" s="232"/>
      <c r="L101" s="232"/>
      <c r="M101" s="232"/>
      <c r="N101" s="221"/>
      <c r="O101" s="221"/>
      <c r="P101" s="221"/>
      <c r="Q101" s="221"/>
      <c r="R101" s="221"/>
      <c r="S101" s="221"/>
      <c r="T101" s="222"/>
      <c r="U101" s="22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102</v>
      </c>
      <c r="AF101" s="211">
        <v>0</v>
      </c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ht="22.5" outlineLevel="1" x14ac:dyDescent="0.2">
      <c r="A102" s="212">
        <v>10</v>
      </c>
      <c r="B102" s="219" t="s">
        <v>203</v>
      </c>
      <c r="C102" s="264" t="s">
        <v>204</v>
      </c>
      <c r="D102" s="221" t="s">
        <v>126</v>
      </c>
      <c r="E102" s="227">
        <v>13.05</v>
      </c>
      <c r="F102" s="231">
        <f>H102+J102</f>
        <v>0</v>
      </c>
      <c r="G102" s="232">
        <f>ROUND(E102*F102,2)</f>
        <v>0</v>
      </c>
      <c r="H102" s="232"/>
      <c r="I102" s="232">
        <f>ROUND(E102*H102,2)</f>
        <v>0</v>
      </c>
      <c r="J102" s="232"/>
      <c r="K102" s="232">
        <f>ROUND(E102*J102,2)</f>
        <v>0</v>
      </c>
      <c r="L102" s="232">
        <v>21</v>
      </c>
      <c r="M102" s="232">
        <f>G102*(1+L102/100)</f>
        <v>0</v>
      </c>
      <c r="N102" s="221">
        <v>0.12959999999999999</v>
      </c>
      <c r="O102" s="221">
        <f>ROUND(E102*N102,5)</f>
        <v>1.6912799999999999</v>
      </c>
      <c r="P102" s="221">
        <v>0</v>
      </c>
      <c r="Q102" s="221">
        <f>ROUND(E102*P102,5)</f>
        <v>0</v>
      </c>
      <c r="R102" s="221"/>
      <c r="S102" s="221"/>
      <c r="T102" s="222">
        <v>0</v>
      </c>
      <c r="U102" s="221">
        <f>ROUND(E102*T102,2)</f>
        <v>0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189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">
      <c r="A103" s="212"/>
      <c r="B103" s="219"/>
      <c r="C103" s="265" t="s">
        <v>205</v>
      </c>
      <c r="D103" s="223"/>
      <c r="E103" s="228">
        <v>13.05</v>
      </c>
      <c r="F103" s="232"/>
      <c r="G103" s="232"/>
      <c r="H103" s="232"/>
      <c r="I103" s="232"/>
      <c r="J103" s="232"/>
      <c r="K103" s="232"/>
      <c r="L103" s="232"/>
      <c r="M103" s="232"/>
      <c r="N103" s="221"/>
      <c r="O103" s="221"/>
      <c r="P103" s="221"/>
      <c r="Q103" s="221"/>
      <c r="R103" s="221"/>
      <c r="S103" s="221"/>
      <c r="T103" s="222"/>
      <c r="U103" s="22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102</v>
      </c>
      <c r="AF103" s="211">
        <v>0</v>
      </c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x14ac:dyDescent="0.2">
      <c r="A104" s="213" t="s">
        <v>95</v>
      </c>
      <c r="B104" s="220" t="s">
        <v>60</v>
      </c>
      <c r="C104" s="267" t="s">
        <v>61</v>
      </c>
      <c r="D104" s="225"/>
      <c r="E104" s="230"/>
      <c r="F104" s="235"/>
      <c r="G104" s="235">
        <f>SUMIF(AE105:AE163,"&lt;&gt;NOR",G105:G163)</f>
        <v>0</v>
      </c>
      <c r="H104" s="235"/>
      <c r="I104" s="235">
        <f>SUM(I105:I163)</f>
        <v>0</v>
      </c>
      <c r="J104" s="235"/>
      <c r="K104" s="235">
        <f>SUM(K105:K163)</f>
        <v>0</v>
      </c>
      <c r="L104" s="235"/>
      <c r="M104" s="235">
        <f>SUM(M105:M163)</f>
        <v>0</v>
      </c>
      <c r="N104" s="225"/>
      <c r="O104" s="225">
        <f>SUM(O105:O163)</f>
        <v>238.55355</v>
      </c>
      <c r="P104" s="225"/>
      <c r="Q104" s="225">
        <f>SUM(Q105:Q163)</f>
        <v>0</v>
      </c>
      <c r="R104" s="225"/>
      <c r="S104" s="225"/>
      <c r="T104" s="226"/>
      <c r="U104" s="225">
        <f>SUM(U105:U163)</f>
        <v>190.5</v>
      </c>
      <c r="AE104" t="s">
        <v>96</v>
      </c>
    </row>
    <row r="105" spans="1:60" outlineLevel="1" x14ac:dyDescent="0.2">
      <c r="A105" s="212">
        <v>11</v>
      </c>
      <c r="B105" s="219" t="s">
        <v>206</v>
      </c>
      <c r="C105" s="264" t="s">
        <v>207</v>
      </c>
      <c r="D105" s="221" t="s">
        <v>126</v>
      </c>
      <c r="E105" s="227">
        <v>436</v>
      </c>
      <c r="F105" s="231">
        <f>H105+J105</f>
        <v>0</v>
      </c>
      <c r="G105" s="232">
        <f>ROUND(E105*F105,2)</f>
        <v>0</v>
      </c>
      <c r="H105" s="232"/>
      <c r="I105" s="232">
        <f>ROUND(E105*H105,2)</f>
        <v>0</v>
      </c>
      <c r="J105" s="232"/>
      <c r="K105" s="232">
        <f>ROUND(E105*J105,2)</f>
        <v>0</v>
      </c>
      <c r="L105" s="232">
        <v>21</v>
      </c>
      <c r="M105" s="232">
        <f>G105*(1+L105/100)</f>
        <v>0</v>
      </c>
      <c r="N105" s="221">
        <v>0.20394000000000001</v>
      </c>
      <c r="O105" s="221">
        <f>ROUND(E105*N105,5)</f>
        <v>88.917839999999998</v>
      </c>
      <c r="P105" s="221">
        <v>0</v>
      </c>
      <c r="Q105" s="221">
        <f>ROUND(E105*P105,5)</f>
        <v>0</v>
      </c>
      <c r="R105" s="221"/>
      <c r="S105" s="221"/>
      <c r="T105" s="222">
        <v>0.05</v>
      </c>
      <c r="U105" s="221">
        <f>ROUND(E105*T105,2)</f>
        <v>21.8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100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12"/>
      <c r="B106" s="219"/>
      <c r="C106" s="266" t="s">
        <v>208</v>
      </c>
      <c r="D106" s="224"/>
      <c r="E106" s="229"/>
      <c r="F106" s="233"/>
      <c r="G106" s="234"/>
      <c r="H106" s="232"/>
      <c r="I106" s="232"/>
      <c r="J106" s="232"/>
      <c r="K106" s="232"/>
      <c r="L106" s="232"/>
      <c r="M106" s="232"/>
      <c r="N106" s="221"/>
      <c r="O106" s="221"/>
      <c r="P106" s="221"/>
      <c r="Q106" s="221"/>
      <c r="R106" s="221"/>
      <c r="S106" s="221"/>
      <c r="T106" s="222"/>
      <c r="U106" s="22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139</v>
      </c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4" t="str">
        <f>C106</f>
        <v>Vyrovnání celé plochy pod obruby a dlažbu</v>
      </c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">
      <c r="A107" s="212"/>
      <c r="B107" s="219"/>
      <c r="C107" s="265" t="s">
        <v>140</v>
      </c>
      <c r="D107" s="223"/>
      <c r="E107" s="228">
        <v>11</v>
      </c>
      <c r="F107" s="232"/>
      <c r="G107" s="232"/>
      <c r="H107" s="232"/>
      <c r="I107" s="232"/>
      <c r="J107" s="232"/>
      <c r="K107" s="232"/>
      <c r="L107" s="232"/>
      <c r="M107" s="232"/>
      <c r="N107" s="221"/>
      <c r="O107" s="221"/>
      <c r="P107" s="221"/>
      <c r="Q107" s="221"/>
      <c r="R107" s="221"/>
      <c r="S107" s="221"/>
      <c r="T107" s="222"/>
      <c r="U107" s="22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102</v>
      </c>
      <c r="AF107" s="211">
        <v>0</v>
      </c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 x14ac:dyDescent="0.2">
      <c r="A108" s="212"/>
      <c r="B108" s="219"/>
      <c r="C108" s="265" t="s">
        <v>209</v>
      </c>
      <c r="D108" s="223"/>
      <c r="E108" s="228">
        <v>27</v>
      </c>
      <c r="F108" s="232"/>
      <c r="G108" s="232"/>
      <c r="H108" s="232"/>
      <c r="I108" s="232"/>
      <c r="J108" s="232"/>
      <c r="K108" s="232"/>
      <c r="L108" s="232"/>
      <c r="M108" s="232"/>
      <c r="N108" s="221"/>
      <c r="O108" s="221"/>
      <c r="P108" s="221"/>
      <c r="Q108" s="221"/>
      <c r="R108" s="221"/>
      <c r="S108" s="221"/>
      <c r="T108" s="222"/>
      <c r="U108" s="22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102</v>
      </c>
      <c r="AF108" s="211">
        <v>0</v>
      </c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</row>
    <row r="109" spans="1:60" outlineLevel="1" x14ac:dyDescent="0.2">
      <c r="A109" s="212"/>
      <c r="B109" s="219"/>
      <c r="C109" s="265" t="s">
        <v>142</v>
      </c>
      <c r="D109" s="223"/>
      <c r="E109" s="228">
        <v>51</v>
      </c>
      <c r="F109" s="232"/>
      <c r="G109" s="232"/>
      <c r="H109" s="232"/>
      <c r="I109" s="232"/>
      <c r="J109" s="232"/>
      <c r="K109" s="232"/>
      <c r="L109" s="232"/>
      <c r="M109" s="232"/>
      <c r="N109" s="221"/>
      <c r="O109" s="221"/>
      <c r="P109" s="221"/>
      <c r="Q109" s="221"/>
      <c r="R109" s="221"/>
      <c r="S109" s="221"/>
      <c r="T109" s="222"/>
      <c r="U109" s="22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102</v>
      </c>
      <c r="AF109" s="211">
        <v>0</v>
      </c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">
      <c r="A110" s="212"/>
      <c r="B110" s="219"/>
      <c r="C110" s="265" t="s">
        <v>143</v>
      </c>
      <c r="D110" s="223"/>
      <c r="E110" s="228">
        <v>27</v>
      </c>
      <c r="F110" s="232"/>
      <c r="G110" s="232"/>
      <c r="H110" s="232"/>
      <c r="I110" s="232"/>
      <c r="J110" s="232"/>
      <c r="K110" s="232"/>
      <c r="L110" s="232"/>
      <c r="M110" s="232"/>
      <c r="N110" s="221"/>
      <c r="O110" s="221"/>
      <c r="P110" s="221"/>
      <c r="Q110" s="221"/>
      <c r="R110" s="221"/>
      <c r="S110" s="221"/>
      <c r="T110" s="222"/>
      <c r="U110" s="22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102</v>
      </c>
      <c r="AF110" s="211">
        <v>0</v>
      </c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">
      <c r="A111" s="212"/>
      <c r="B111" s="219"/>
      <c r="C111" s="265" t="s">
        <v>144</v>
      </c>
      <c r="D111" s="223"/>
      <c r="E111" s="228">
        <v>11</v>
      </c>
      <c r="F111" s="232"/>
      <c r="G111" s="232"/>
      <c r="H111" s="232"/>
      <c r="I111" s="232"/>
      <c r="J111" s="232"/>
      <c r="K111" s="232"/>
      <c r="L111" s="232"/>
      <c r="M111" s="232"/>
      <c r="N111" s="221"/>
      <c r="O111" s="221"/>
      <c r="P111" s="221"/>
      <c r="Q111" s="221"/>
      <c r="R111" s="221"/>
      <c r="S111" s="221"/>
      <c r="T111" s="222"/>
      <c r="U111" s="22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102</v>
      </c>
      <c r="AF111" s="211">
        <v>0</v>
      </c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12"/>
      <c r="B112" s="219"/>
      <c r="C112" s="265" t="s">
        <v>145</v>
      </c>
      <c r="D112" s="223"/>
      <c r="E112" s="228">
        <v>104.5</v>
      </c>
      <c r="F112" s="232"/>
      <c r="G112" s="232"/>
      <c r="H112" s="232"/>
      <c r="I112" s="232"/>
      <c r="J112" s="232"/>
      <c r="K112" s="232"/>
      <c r="L112" s="232"/>
      <c r="M112" s="232"/>
      <c r="N112" s="221"/>
      <c r="O112" s="221"/>
      <c r="P112" s="221"/>
      <c r="Q112" s="221"/>
      <c r="R112" s="221"/>
      <c r="S112" s="221"/>
      <c r="T112" s="222"/>
      <c r="U112" s="22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102</v>
      </c>
      <c r="AF112" s="211">
        <v>0</v>
      </c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">
      <c r="A113" s="212"/>
      <c r="B113" s="219"/>
      <c r="C113" s="265" t="s">
        <v>210</v>
      </c>
      <c r="D113" s="223"/>
      <c r="E113" s="228">
        <v>29.5</v>
      </c>
      <c r="F113" s="232"/>
      <c r="G113" s="232"/>
      <c r="H113" s="232"/>
      <c r="I113" s="232"/>
      <c r="J113" s="232"/>
      <c r="K113" s="232"/>
      <c r="L113" s="232"/>
      <c r="M113" s="232"/>
      <c r="N113" s="221"/>
      <c r="O113" s="221"/>
      <c r="P113" s="221"/>
      <c r="Q113" s="221"/>
      <c r="R113" s="221"/>
      <c r="S113" s="221"/>
      <c r="T113" s="222"/>
      <c r="U113" s="22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102</v>
      </c>
      <c r="AF113" s="211">
        <v>0</v>
      </c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outlineLevel="1" x14ac:dyDescent="0.2">
      <c r="A114" s="212"/>
      <c r="B114" s="219"/>
      <c r="C114" s="265" t="s">
        <v>211</v>
      </c>
      <c r="D114" s="223"/>
      <c r="E114" s="228">
        <v>144</v>
      </c>
      <c r="F114" s="232"/>
      <c r="G114" s="232"/>
      <c r="H114" s="232"/>
      <c r="I114" s="232"/>
      <c r="J114" s="232"/>
      <c r="K114" s="232"/>
      <c r="L114" s="232"/>
      <c r="M114" s="232"/>
      <c r="N114" s="221"/>
      <c r="O114" s="221"/>
      <c r="P114" s="221"/>
      <c r="Q114" s="221"/>
      <c r="R114" s="221"/>
      <c r="S114" s="221"/>
      <c r="T114" s="222"/>
      <c r="U114" s="22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 t="s">
        <v>102</v>
      </c>
      <c r="AF114" s="211">
        <v>0</v>
      </c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11"/>
      <c r="BH114" s="211"/>
    </row>
    <row r="115" spans="1:60" outlineLevel="1" x14ac:dyDescent="0.2">
      <c r="A115" s="212"/>
      <c r="B115" s="219"/>
      <c r="C115" s="265" t="s">
        <v>148</v>
      </c>
      <c r="D115" s="223"/>
      <c r="E115" s="228">
        <v>18.5</v>
      </c>
      <c r="F115" s="232"/>
      <c r="G115" s="232"/>
      <c r="H115" s="232"/>
      <c r="I115" s="232"/>
      <c r="J115" s="232"/>
      <c r="K115" s="232"/>
      <c r="L115" s="232"/>
      <c r="M115" s="232"/>
      <c r="N115" s="221"/>
      <c r="O115" s="221"/>
      <c r="P115" s="221"/>
      <c r="Q115" s="221"/>
      <c r="R115" s="221"/>
      <c r="S115" s="221"/>
      <c r="T115" s="222"/>
      <c r="U115" s="22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102</v>
      </c>
      <c r="AF115" s="211">
        <v>0</v>
      </c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">
      <c r="A116" s="212"/>
      <c r="B116" s="219"/>
      <c r="C116" s="265" t="s">
        <v>149</v>
      </c>
      <c r="D116" s="223"/>
      <c r="E116" s="228">
        <v>12.5</v>
      </c>
      <c r="F116" s="232"/>
      <c r="G116" s="232"/>
      <c r="H116" s="232"/>
      <c r="I116" s="232"/>
      <c r="J116" s="232"/>
      <c r="K116" s="232"/>
      <c r="L116" s="232"/>
      <c r="M116" s="232"/>
      <c r="N116" s="221"/>
      <c r="O116" s="221"/>
      <c r="P116" s="221"/>
      <c r="Q116" s="221"/>
      <c r="R116" s="221"/>
      <c r="S116" s="221"/>
      <c r="T116" s="222"/>
      <c r="U116" s="22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102</v>
      </c>
      <c r="AF116" s="211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ht="22.5" outlineLevel="1" x14ac:dyDescent="0.2">
      <c r="A117" s="212">
        <v>12</v>
      </c>
      <c r="B117" s="219" t="s">
        <v>212</v>
      </c>
      <c r="C117" s="264" t="s">
        <v>213</v>
      </c>
      <c r="D117" s="221" t="s">
        <v>126</v>
      </c>
      <c r="E117" s="227">
        <v>261</v>
      </c>
      <c r="F117" s="231">
        <f>H117+J117</f>
        <v>0</v>
      </c>
      <c r="G117" s="232">
        <f>ROUND(E117*F117,2)</f>
        <v>0</v>
      </c>
      <c r="H117" s="232"/>
      <c r="I117" s="232">
        <f>ROUND(E117*H117,2)</f>
        <v>0</v>
      </c>
      <c r="J117" s="232"/>
      <c r="K117" s="232">
        <f>ROUND(E117*J117,2)</f>
        <v>0</v>
      </c>
      <c r="L117" s="232">
        <v>21</v>
      </c>
      <c r="M117" s="232">
        <f>G117*(1+L117/100)</f>
        <v>0</v>
      </c>
      <c r="N117" s="221">
        <v>0.36834</v>
      </c>
      <c r="O117" s="221">
        <f>ROUND(E117*N117,5)</f>
        <v>96.136740000000003</v>
      </c>
      <c r="P117" s="221">
        <v>0</v>
      </c>
      <c r="Q117" s="221">
        <f>ROUND(E117*P117,5)</f>
        <v>0</v>
      </c>
      <c r="R117" s="221"/>
      <c r="S117" s="221"/>
      <c r="T117" s="222">
        <v>5.5E-2</v>
      </c>
      <c r="U117" s="221">
        <f>ROUND(E117*T117,2)</f>
        <v>14.36</v>
      </c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100</v>
      </c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">
      <c r="A118" s="212"/>
      <c r="B118" s="219"/>
      <c r="C118" s="266" t="s">
        <v>214</v>
      </c>
      <c r="D118" s="224"/>
      <c r="E118" s="229"/>
      <c r="F118" s="233"/>
      <c r="G118" s="234"/>
      <c r="H118" s="232"/>
      <c r="I118" s="232"/>
      <c r="J118" s="232"/>
      <c r="K118" s="232"/>
      <c r="L118" s="232"/>
      <c r="M118" s="232"/>
      <c r="N118" s="221"/>
      <c r="O118" s="221"/>
      <c r="P118" s="221"/>
      <c r="Q118" s="221"/>
      <c r="R118" s="221"/>
      <c r="S118" s="221"/>
      <c r="T118" s="222"/>
      <c r="U118" s="22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139</v>
      </c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4" t="str">
        <f>C118</f>
        <v>Podklad mezi obruby pod dlažbu</v>
      </c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">
      <c r="A119" s="212"/>
      <c r="B119" s="219"/>
      <c r="C119" s="265" t="s">
        <v>101</v>
      </c>
      <c r="D119" s="223"/>
      <c r="E119" s="228">
        <v>9</v>
      </c>
      <c r="F119" s="232"/>
      <c r="G119" s="232"/>
      <c r="H119" s="232"/>
      <c r="I119" s="232"/>
      <c r="J119" s="232"/>
      <c r="K119" s="232"/>
      <c r="L119" s="232"/>
      <c r="M119" s="232"/>
      <c r="N119" s="221"/>
      <c r="O119" s="221"/>
      <c r="P119" s="221"/>
      <c r="Q119" s="221"/>
      <c r="R119" s="221"/>
      <c r="S119" s="221"/>
      <c r="T119" s="222"/>
      <c r="U119" s="22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102</v>
      </c>
      <c r="AF119" s="211">
        <v>0</v>
      </c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">
      <c r="A120" s="212"/>
      <c r="B120" s="219"/>
      <c r="C120" s="265" t="s">
        <v>127</v>
      </c>
      <c r="D120" s="223"/>
      <c r="E120" s="228">
        <v>6</v>
      </c>
      <c r="F120" s="232"/>
      <c r="G120" s="232"/>
      <c r="H120" s="232"/>
      <c r="I120" s="232"/>
      <c r="J120" s="232"/>
      <c r="K120" s="232"/>
      <c r="L120" s="232"/>
      <c r="M120" s="232"/>
      <c r="N120" s="221"/>
      <c r="O120" s="221"/>
      <c r="P120" s="221"/>
      <c r="Q120" s="221"/>
      <c r="R120" s="221"/>
      <c r="S120" s="221"/>
      <c r="T120" s="222"/>
      <c r="U120" s="22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102</v>
      </c>
      <c r="AF120" s="211">
        <v>0</v>
      </c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">
      <c r="A121" s="212"/>
      <c r="B121" s="219"/>
      <c r="C121" s="265" t="s">
        <v>128</v>
      </c>
      <c r="D121" s="223"/>
      <c r="E121" s="228">
        <v>20</v>
      </c>
      <c r="F121" s="232"/>
      <c r="G121" s="232"/>
      <c r="H121" s="232"/>
      <c r="I121" s="232"/>
      <c r="J121" s="232"/>
      <c r="K121" s="232"/>
      <c r="L121" s="232"/>
      <c r="M121" s="232"/>
      <c r="N121" s="221"/>
      <c r="O121" s="221"/>
      <c r="P121" s="221"/>
      <c r="Q121" s="221"/>
      <c r="R121" s="221"/>
      <c r="S121" s="221"/>
      <c r="T121" s="222"/>
      <c r="U121" s="22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 t="s">
        <v>102</v>
      </c>
      <c r="AF121" s="211">
        <v>0</v>
      </c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outlineLevel="1" x14ac:dyDescent="0.2">
      <c r="A122" s="212"/>
      <c r="B122" s="219"/>
      <c r="C122" s="265" t="s">
        <v>129</v>
      </c>
      <c r="D122" s="223"/>
      <c r="E122" s="228">
        <v>10</v>
      </c>
      <c r="F122" s="232"/>
      <c r="G122" s="232"/>
      <c r="H122" s="232"/>
      <c r="I122" s="232"/>
      <c r="J122" s="232"/>
      <c r="K122" s="232"/>
      <c r="L122" s="232"/>
      <c r="M122" s="232"/>
      <c r="N122" s="221"/>
      <c r="O122" s="221"/>
      <c r="P122" s="221"/>
      <c r="Q122" s="221"/>
      <c r="R122" s="221"/>
      <c r="S122" s="221"/>
      <c r="T122" s="222"/>
      <c r="U122" s="22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 t="s">
        <v>102</v>
      </c>
      <c r="AF122" s="211">
        <v>0</v>
      </c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</row>
    <row r="123" spans="1:60" outlineLevel="1" x14ac:dyDescent="0.2">
      <c r="A123" s="212"/>
      <c r="B123" s="219"/>
      <c r="C123" s="265" t="s">
        <v>130</v>
      </c>
      <c r="D123" s="223"/>
      <c r="E123" s="228">
        <v>8</v>
      </c>
      <c r="F123" s="232"/>
      <c r="G123" s="232"/>
      <c r="H123" s="232"/>
      <c r="I123" s="232"/>
      <c r="J123" s="232"/>
      <c r="K123" s="232"/>
      <c r="L123" s="232"/>
      <c r="M123" s="232"/>
      <c r="N123" s="221"/>
      <c r="O123" s="221"/>
      <c r="P123" s="221"/>
      <c r="Q123" s="221"/>
      <c r="R123" s="221"/>
      <c r="S123" s="221"/>
      <c r="T123" s="222"/>
      <c r="U123" s="221"/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 t="s">
        <v>102</v>
      </c>
      <c r="AF123" s="211">
        <v>0</v>
      </c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">
      <c r="A124" s="212"/>
      <c r="B124" s="219"/>
      <c r="C124" s="265" t="s">
        <v>131</v>
      </c>
      <c r="D124" s="223"/>
      <c r="E124" s="228">
        <v>82</v>
      </c>
      <c r="F124" s="232"/>
      <c r="G124" s="232"/>
      <c r="H124" s="232"/>
      <c r="I124" s="232"/>
      <c r="J124" s="232"/>
      <c r="K124" s="232"/>
      <c r="L124" s="232"/>
      <c r="M124" s="232"/>
      <c r="N124" s="221"/>
      <c r="O124" s="221"/>
      <c r="P124" s="221"/>
      <c r="Q124" s="221"/>
      <c r="R124" s="221"/>
      <c r="S124" s="221"/>
      <c r="T124" s="222"/>
      <c r="U124" s="221"/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102</v>
      </c>
      <c r="AF124" s="211">
        <v>0</v>
      </c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1" x14ac:dyDescent="0.2">
      <c r="A125" s="212"/>
      <c r="B125" s="219"/>
      <c r="C125" s="265" t="s">
        <v>132</v>
      </c>
      <c r="D125" s="223"/>
      <c r="E125" s="228">
        <v>20</v>
      </c>
      <c r="F125" s="232"/>
      <c r="G125" s="232"/>
      <c r="H125" s="232"/>
      <c r="I125" s="232"/>
      <c r="J125" s="232"/>
      <c r="K125" s="232"/>
      <c r="L125" s="232"/>
      <c r="M125" s="232"/>
      <c r="N125" s="221"/>
      <c r="O125" s="221"/>
      <c r="P125" s="221"/>
      <c r="Q125" s="221"/>
      <c r="R125" s="221"/>
      <c r="S125" s="221"/>
      <c r="T125" s="222"/>
      <c r="U125" s="22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 t="s">
        <v>102</v>
      </c>
      <c r="AF125" s="211">
        <v>0</v>
      </c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">
      <c r="A126" s="212"/>
      <c r="B126" s="219"/>
      <c r="C126" s="265" t="s">
        <v>133</v>
      </c>
      <c r="D126" s="223"/>
      <c r="E126" s="228">
        <v>96</v>
      </c>
      <c r="F126" s="232"/>
      <c r="G126" s="232"/>
      <c r="H126" s="232"/>
      <c r="I126" s="232"/>
      <c r="J126" s="232"/>
      <c r="K126" s="232"/>
      <c r="L126" s="232"/>
      <c r="M126" s="232"/>
      <c r="N126" s="221"/>
      <c r="O126" s="221"/>
      <c r="P126" s="221"/>
      <c r="Q126" s="221"/>
      <c r="R126" s="221"/>
      <c r="S126" s="221"/>
      <c r="T126" s="222"/>
      <c r="U126" s="22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102</v>
      </c>
      <c r="AF126" s="211">
        <v>0</v>
      </c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outlineLevel="1" x14ac:dyDescent="0.2">
      <c r="A127" s="212"/>
      <c r="B127" s="219"/>
      <c r="C127" s="265" t="s">
        <v>134</v>
      </c>
      <c r="D127" s="223"/>
      <c r="E127" s="228">
        <v>6</v>
      </c>
      <c r="F127" s="232"/>
      <c r="G127" s="232"/>
      <c r="H127" s="232"/>
      <c r="I127" s="232"/>
      <c r="J127" s="232"/>
      <c r="K127" s="232"/>
      <c r="L127" s="232"/>
      <c r="M127" s="232"/>
      <c r="N127" s="221"/>
      <c r="O127" s="221"/>
      <c r="P127" s="221"/>
      <c r="Q127" s="221"/>
      <c r="R127" s="221"/>
      <c r="S127" s="221"/>
      <c r="T127" s="222"/>
      <c r="U127" s="22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 t="s">
        <v>102</v>
      </c>
      <c r="AF127" s="211">
        <v>0</v>
      </c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</row>
    <row r="128" spans="1:60" outlineLevel="1" x14ac:dyDescent="0.2">
      <c r="A128" s="212"/>
      <c r="B128" s="219"/>
      <c r="C128" s="265" t="s">
        <v>135</v>
      </c>
      <c r="D128" s="223"/>
      <c r="E128" s="228">
        <v>4</v>
      </c>
      <c r="F128" s="232"/>
      <c r="G128" s="232"/>
      <c r="H128" s="232"/>
      <c r="I128" s="232"/>
      <c r="J128" s="232"/>
      <c r="K128" s="232"/>
      <c r="L128" s="232"/>
      <c r="M128" s="232"/>
      <c r="N128" s="221"/>
      <c r="O128" s="221"/>
      <c r="P128" s="221"/>
      <c r="Q128" s="221"/>
      <c r="R128" s="221"/>
      <c r="S128" s="221"/>
      <c r="T128" s="222"/>
      <c r="U128" s="221"/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102</v>
      </c>
      <c r="AF128" s="211">
        <v>0</v>
      </c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">
      <c r="A129" s="212">
        <v>13</v>
      </c>
      <c r="B129" s="219" t="s">
        <v>215</v>
      </c>
      <c r="C129" s="264" t="s">
        <v>216</v>
      </c>
      <c r="D129" s="221" t="s">
        <v>126</v>
      </c>
      <c r="E129" s="227">
        <v>159</v>
      </c>
      <c r="F129" s="231">
        <f>H129+J129</f>
        <v>0</v>
      </c>
      <c r="G129" s="232">
        <f>ROUND(E129*F129,2)</f>
        <v>0</v>
      </c>
      <c r="H129" s="232"/>
      <c r="I129" s="232">
        <f>ROUND(E129*H129,2)</f>
        <v>0</v>
      </c>
      <c r="J129" s="232"/>
      <c r="K129" s="232">
        <f>ROUND(E129*J129,2)</f>
        <v>0</v>
      </c>
      <c r="L129" s="232">
        <v>21</v>
      </c>
      <c r="M129" s="232">
        <f>G129*(1+L129/100)</f>
        <v>0</v>
      </c>
      <c r="N129" s="221">
        <v>0.215</v>
      </c>
      <c r="O129" s="221">
        <f>ROUND(E129*N129,5)</f>
        <v>34.185000000000002</v>
      </c>
      <c r="P129" s="221">
        <v>0</v>
      </c>
      <c r="Q129" s="221">
        <f>ROUND(E129*P129,5)</f>
        <v>0</v>
      </c>
      <c r="R129" s="221"/>
      <c r="S129" s="221"/>
      <c r="T129" s="222">
        <v>2.5000000000000001E-2</v>
      </c>
      <c r="U129" s="221">
        <f>ROUND(E129*T129,2)</f>
        <v>3.98</v>
      </c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100</v>
      </c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outlineLevel="1" x14ac:dyDescent="0.2">
      <c r="A130" s="212"/>
      <c r="B130" s="219"/>
      <c r="C130" s="266" t="s">
        <v>217</v>
      </c>
      <c r="D130" s="224"/>
      <c r="E130" s="229"/>
      <c r="F130" s="233"/>
      <c r="G130" s="234"/>
      <c r="H130" s="232"/>
      <c r="I130" s="232"/>
      <c r="J130" s="232"/>
      <c r="K130" s="232"/>
      <c r="L130" s="232"/>
      <c r="M130" s="232"/>
      <c r="N130" s="221"/>
      <c r="O130" s="221"/>
      <c r="P130" s="221"/>
      <c r="Q130" s="221"/>
      <c r="R130" s="221"/>
      <c r="S130" s="221"/>
      <c r="T130" s="222"/>
      <c r="U130" s="22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 t="s">
        <v>139</v>
      </c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4" t="str">
        <f>C130</f>
        <v>Dosyp spáry v komunikaci místo asfaltu</v>
      </c>
      <c r="BB130" s="211"/>
      <c r="BC130" s="211"/>
      <c r="BD130" s="211"/>
      <c r="BE130" s="211"/>
      <c r="BF130" s="211"/>
      <c r="BG130" s="211"/>
      <c r="BH130" s="211"/>
    </row>
    <row r="131" spans="1:60" outlineLevel="1" x14ac:dyDescent="0.2">
      <c r="A131" s="212"/>
      <c r="B131" s="219"/>
      <c r="C131" s="265" t="s">
        <v>153</v>
      </c>
      <c r="D131" s="223"/>
      <c r="E131" s="228">
        <v>4.5</v>
      </c>
      <c r="F131" s="232"/>
      <c r="G131" s="232"/>
      <c r="H131" s="232"/>
      <c r="I131" s="232"/>
      <c r="J131" s="232"/>
      <c r="K131" s="232"/>
      <c r="L131" s="232"/>
      <c r="M131" s="232"/>
      <c r="N131" s="221"/>
      <c r="O131" s="221"/>
      <c r="P131" s="221"/>
      <c r="Q131" s="221"/>
      <c r="R131" s="221"/>
      <c r="S131" s="221"/>
      <c r="T131" s="222"/>
      <c r="U131" s="221"/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102</v>
      </c>
      <c r="AF131" s="211">
        <v>0</v>
      </c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">
      <c r="A132" s="212"/>
      <c r="B132" s="219"/>
      <c r="C132" s="265" t="s">
        <v>154</v>
      </c>
      <c r="D132" s="223"/>
      <c r="E132" s="228">
        <v>12</v>
      </c>
      <c r="F132" s="232"/>
      <c r="G132" s="232"/>
      <c r="H132" s="232"/>
      <c r="I132" s="232"/>
      <c r="J132" s="232"/>
      <c r="K132" s="232"/>
      <c r="L132" s="232"/>
      <c r="M132" s="232"/>
      <c r="N132" s="221"/>
      <c r="O132" s="221"/>
      <c r="P132" s="221"/>
      <c r="Q132" s="221"/>
      <c r="R132" s="221"/>
      <c r="S132" s="221"/>
      <c r="T132" s="222"/>
      <c r="U132" s="22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102</v>
      </c>
      <c r="AF132" s="211">
        <v>0</v>
      </c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outlineLevel="1" x14ac:dyDescent="0.2">
      <c r="A133" s="212"/>
      <c r="B133" s="219"/>
      <c r="C133" s="265" t="s">
        <v>155</v>
      </c>
      <c r="D133" s="223"/>
      <c r="E133" s="228">
        <v>31</v>
      </c>
      <c r="F133" s="232"/>
      <c r="G133" s="232"/>
      <c r="H133" s="232"/>
      <c r="I133" s="232"/>
      <c r="J133" s="232"/>
      <c r="K133" s="232"/>
      <c r="L133" s="232"/>
      <c r="M133" s="232"/>
      <c r="N133" s="221"/>
      <c r="O133" s="221"/>
      <c r="P133" s="221"/>
      <c r="Q133" s="221"/>
      <c r="R133" s="221"/>
      <c r="S133" s="221"/>
      <c r="T133" s="222"/>
      <c r="U133" s="221"/>
      <c r="V133" s="211"/>
      <c r="W133" s="211"/>
      <c r="X133" s="211"/>
      <c r="Y133" s="211"/>
      <c r="Z133" s="211"/>
      <c r="AA133" s="211"/>
      <c r="AB133" s="211"/>
      <c r="AC133" s="211"/>
      <c r="AD133" s="211"/>
      <c r="AE133" s="211" t="s">
        <v>102</v>
      </c>
      <c r="AF133" s="211">
        <v>0</v>
      </c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11"/>
      <c r="BH133" s="211"/>
    </row>
    <row r="134" spans="1:60" outlineLevel="1" x14ac:dyDescent="0.2">
      <c r="A134" s="212"/>
      <c r="B134" s="219"/>
      <c r="C134" s="265" t="s">
        <v>156</v>
      </c>
      <c r="D134" s="223"/>
      <c r="E134" s="228">
        <v>17</v>
      </c>
      <c r="F134" s="232"/>
      <c r="G134" s="232"/>
      <c r="H134" s="232"/>
      <c r="I134" s="232"/>
      <c r="J134" s="232"/>
      <c r="K134" s="232"/>
      <c r="L134" s="232"/>
      <c r="M134" s="232"/>
      <c r="N134" s="221"/>
      <c r="O134" s="221"/>
      <c r="P134" s="221"/>
      <c r="Q134" s="221"/>
      <c r="R134" s="221"/>
      <c r="S134" s="221"/>
      <c r="T134" s="222"/>
      <c r="U134" s="221"/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 t="s">
        <v>102</v>
      </c>
      <c r="AF134" s="211">
        <v>0</v>
      </c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outlineLevel="1" x14ac:dyDescent="0.2">
      <c r="A135" s="212"/>
      <c r="B135" s="219"/>
      <c r="C135" s="265" t="s">
        <v>157</v>
      </c>
      <c r="D135" s="223"/>
      <c r="E135" s="228">
        <v>3</v>
      </c>
      <c r="F135" s="232"/>
      <c r="G135" s="232"/>
      <c r="H135" s="232"/>
      <c r="I135" s="232"/>
      <c r="J135" s="232"/>
      <c r="K135" s="232"/>
      <c r="L135" s="232"/>
      <c r="M135" s="232"/>
      <c r="N135" s="221"/>
      <c r="O135" s="221"/>
      <c r="P135" s="221"/>
      <c r="Q135" s="221"/>
      <c r="R135" s="221"/>
      <c r="S135" s="221"/>
      <c r="T135" s="222"/>
      <c r="U135" s="221"/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 t="s">
        <v>102</v>
      </c>
      <c r="AF135" s="211">
        <v>0</v>
      </c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1" x14ac:dyDescent="0.2">
      <c r="A136" s="212"/>
      <c r="B136" s="219"/>
      <c r="C136" s="265" t="s">
        <v>158</v>
      </c>
      <c r="D136" s="223"/>
      <c r="E136" s="228">
        <v>22.5</v>
      </c>
      <c r="F136" s="232"/>
      <c r="G136" s="232"/>
      <c r="H136" s="232"/>
      <c r="I136" s="232"/>
      <c r="J136" s="232"/>
      <c r="K136" s="232"/>
      <c r="L136" s="232"/>
      <c r="M136" s="232"/>
      <c r="N136" s="221"/>
      <c r="O136" s="221"/>
      <c r="P136" s="221"/>
      <c r="Q136" s="221"/>
      <c r="R136" s="221"/>
      <c r="S136" s="221"/>
      <c r="T136" s="222"/>
      <c r="U136" s="221"/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 t="s">
        <v>102</v>
      </c>
      <c r="AF136" s="211">
        <v>0</v>
      </c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outlineLevel="1" x14ac:dyDescent="0.2">
      <c r="A137" s="212"/>
      <c r="B137" s="219"/>
      <c r="C137" s="265" t="s">
        <v>108</v>
      </c>
      <c r="D137" s="223"/>
      <c r="E137" s="228"/>
      <c r="F137" s="232"/>
      <c r="G137" s="232"/>
      <c r="H137" s="232"/>
      <c r="I137" s="232"/>
      <c r="J137" s="232"/>
      <c r="K137" s="232"/>
      <c r="L137" s="232"/>
      <c r="M137" s="232"/>
      <c r="N137" s="221"/>
      <c r="O137" s="221"/>
      <c r="P137" s="221"/>
      <c r="Q137" s="221"/>
      <c r="R137" s="221"/>
      <c r="S137" s="221"/>
      <c r="T137" s="222"/>
      <c r="U137" s="22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 t="s">
        <v>102</v>
      </c>
      <c r="AF137" s="211">
        <v>0</v>
      </c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</row>
    <row r="138" spans="1:60" outlineLevel="1" x14ac:dyDescent="0.2">
      <c r="A138" s="212"/>
      <c r="B138" s="219"/>
      <c r="C138" s="265" t="s">
        <v>159</v>
      </c>
      <c r="D138" s="223"/>
      <c r="E138" s="228">
        <v>48</v>
      </c>
      <c r="F138" s="232"/>
      <c r="G138" s="232"/>
      <c r="H138" s="232"/>
      <c r="I138" s="232"/>
      <c r="J138" s="232"/>
      <c r="K138" s="232"/>
      <c r="L138" s="232"/>
      <c r="M138" s="232"/>
      <c r="N138" s="221"/>
      <c r="O138" s="221"/>
      <c r="P138" s="221"/>
      <c r="Q138" s="221"/>
      <c r="R138" s="221"/>
      <c r="S138" s="221"/>
      <c r="T138" s="222"/>
      <c r="U138" s="221"/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 t="s">
        <v>102</v>
      </c>
      <c r="AF138" s="211">
        <v>0</v>
      </c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">
      <c r="A139" s="212"/>
      <c r="B139" s="219"/>
      <c r="C139" s="265" t="s">
        <v>160</v>
      </c>
      <c r="D139" s="223"/>
      <c r="E139" s="228">
        <v>12.5</v>
      </c>
      <c r="F139" s="232"/>
      <c r="G139" s="232"/>
      <c r="H139" s="232"/>
      <c r="I139" s="232"/>
      <c r="J139" s="232"/>
      <c r="K139" s="232"/>
      <c r="L139" s="232"/>
      <c r="M139" s="232"/>
      <c r="N139" s="221"/>
      <c r="O139" s="221"/>
      <c r="P139" s="221"/>
      <c r="Q139" s="221"/>
      <c r="R139" s="221"/>
      <c r="S139" s="221"/>
      <c r="T139" s="222"/>
      <c r="U139" s="221"/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 t="s">
        <v>102</v>
      </c>
      <c r="AF139" s="211">
        <v>0</v>
      </c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1" x14ac:dyDescent="0.2">
      <c r="A140" s="212"/>
      <c r="B140" s="219"/>
      <c r="C140" s="265" t="s">
        <v>161</v>
      </c>
      <c r="D140" s="223"/>
      <c r="E140" s="228">
        <v>8.5</v>
      </c>
      <c r="F140" s="232"/>
      <c r="G140" s="232"/>
      <c r="H140" s="232"/>
      <c r="I140" s="232"/>
      <c r="J140" s="232"/>
      <c r="K140" s="232"/>
      <c r="L140" s="232"/>
      <c r="M140" s="232"/>
      <c r="N140" s="221"/>
      <c r="O140" s="221"/>
      <c r="P140" s="221"/>
      <c r="Q140" s="221"/>
      <c r="R140" s="221"/>
      <c r="S140" s="221"/>
      <c r="T140" s="222"/>
      <c r="U140" s="221"/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 t="s">
        <v>102</v>
      </c>
      <c r="AF140" s="211">
        <v>0</v>
      </c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ht="22.5" outlineLevel="1" x14ac:dyDescent="0.2">
      <c r="A141" s="212">
        <v>14</v>
      </c>
      <c r="B141" s="219" t="s">
        <v>218</v>
      </c>
      <c r="C141" s="264" t="s">
        <v>219</v>
      </c>
      <c r="D141" s="221" t="s">
        <v>126</v>
      </c>
      <c r="E141" s="227">
        <v>261</v>
      </c>
      <c r="F141" s="231">
        <f>H141+J141</f>
        <v>0</v>
      </c>
      <c r="G141" s="232">
        <f>ROUND(E141*F141,2)</f>
        <v>0</v>
      </c>
      <c r="H141" s="232"/>
      <c r="I141" s="232">
        <f>ROUND(E141*H141,2)</f>
        <v>0</v>
      </c>
      <c r="J141" s="232"/>
      <c r="K141" s="232">
        <f>ROUND(E141*J141,2)</f>
        <v>0</v>
      </c>
      <c r="L141" s="232">
        <v>21</v>
      </c>
      <c r="M141" s="232">
        <f>G141*(1+L141/100)</f>
        <v>0</v>
      </c>
      <c r="N141" s="221">
        <v>7.3899999999999993E-2</v>
      </c>
      <c r="O141" s="221">
        <f>ROUND(E141*N141,5)</f>
        <v>19.2879</v>
      </c>
      <c r="P141" s="221">
        <v>0</v>
      </c>
      <c r="Q141" s="221">
        <f>ROUND(E141*P141,5)</f>
        <v>0</v>
      </c>
      <c r="R141" s="221"/>
      <c r="S141" s="221"/>
      <c r="T141" s="222">
        <v>0.45200000000000001</v>
      </c>
      <c r="U141" s="221">
        <f>ROUND(E141*T141,2)</f>
        <v>117.97</v>
      </c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 t="s">
        <v>100</v>
      </c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outlineLevel="1" x14ac:dyDescent="0.2">
      <c r="A142" s="212"/>
      <c r="B142" s="219"/>
      <c r="C142" s="266" t="s">
        <v>220</v>
      </c>
      <c r="D142" s="224"/>
      <c r="E142" s="229"/>
      <c r="F142" s="233"/>
      <c r="G142" s="234"/>
      <c r="H142" s="232"/>
      <c r="I142" s="232"/>
      <c r="J142" s="232"/>
      <c r="K142" s="232"/>
      <c r="L142" s="232"/>
      <c r="M142" s="232"/>
      <c r="N142" s="221"/>
      <c r="O142" s="221"/>
      <c r="P142" s="221"/>
      <c r="Q142" s="221"/>
      <c r="R142" s="221"/>
      <c r="S142" s="221"/>
      <c r="T142" s="222"/>
      <c r="U142" s="221"/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 t="s">
        <v>139</v>
      </c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4" t="str">
        <f>C142</f>
        <v>Zpětná pokládka dlažby vč. vodících linii</v>
      </c>
      <c r="BB142" s="211"/>
      <c r="BC142" s="211"/>
      <c r="BD142" s="211"/>
      <c r="BE142" s="211"/>
      <c r="BF142" s="211"/>
      <c r="BG142" s="211"/>
      <c r="BH142" s="211"/>
    </row>
    <row r="143" spans="1:60" outlineLevel="1" x14ac:dyDescent="0.2">
      <c r="A143" s="212"/>
      <c r="B143" s="219"/>
      <c r="C143" s="265" t="s">
        <v>101</v>
      </c>
      <c r="D143" s="223"/>
      <c r="E143" s="228">
        <v>9</v>
      </c>
      <c r="F143" s="232"/>
      <c r="G143" s="232"/>
      <c r="H143" s="232"/>
      <c r="I143" s="232"/>
      <c r="J143" s="232"/>
      <c r="K143" s="232"/>
      <c r="L143" s="232"/>
      <c r="M143" s="232"/>
      <c r="N143" s="221"/>
      <c r="O143" s="221"/>
      <c r="P143" s="221"/>
      <c r="Q143" s="221"/>
      <c r="R143" s="221"/>
      <c r="S143" s="221"/>
      <c r="T143" s="222"/>
      <c r="U143" s="221"/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 t="s">
        <v>102</v>
      </c>
      <c r="AF143" s="211">
        <v>0</v>
      </c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outlineLevel="1" x14ac:dyDescent="0.2">
      <c r="A144" s="212"/>
      <c r="B144" s="219"/>
      <c r="C144" s="265" t="s">
        <v>127</v>
      </c>
      <c r="D144" s="223"/>
      <c r="E144" s="228">
        <v>6</v>
      </c>
      <c r="F144" s="232"/>
      <c r="G144" s="232"/>
      <c r="H144" s="232"/>
      <c r="I144" s="232"/>
      <c r="J144" s="232"/>
      <c r="K144" s="232"/>
      <c r="L144" s="232"/>
      <c r="M144" s="232"/>
      <c r="N144" s="221"/>
      <c r="O144" s="221"/>
      <c r="P144" s="221"/>
      <c r="Q144" s="221"/>
      <c r="R144" s="221"/>
      <c r="S144" s="221"/>
      <c r="T144" s="222"/>
      <c r="U144" s="221"/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 t="s">
        <v>102</v>
      </c>
      <c r="AF144" s="211">
        <v>0</v>
      </c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outlineLevel="1" x14ac:dyDescent="0.2">
      <c r="A145" s="212"/>
      <c r="B145" s="219"/>
      <c r="C145" s="265" t="s">
        <v>128</v>
      </c>
      <c r="D145" s="223"/>
      <c r="E145" s="228">
        <v>20</v>
      </c>
      <c r="F145" s="232"/>
      <c r="G145" s="232"/>
      <c r="H145" s="232"/>
      <c r="I145" s="232"/>
      <c r="J145" s="232"/>
      <c r="K145" s="232"/>
      <c r="L145" s="232"/>
      <c r="M145" s="232"/>
      <c r="N145" s="221"/>
      <c r="O145" s="221"/>
      <c r="P145" s="221"/>
      <c r="Q145" s="221"/>
      <c r="R145" s="221"/>
      <c r="S145" s="221"/>
      <c r="T145" s="222"/>
      <c r="U145" s="221"/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 t="s">
        <v>102</v>
      </c>
      <c r="AF145" s="211">
        <v>0</v>
      </c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outlineLevel="1" x14ac:dyDescent="0.2">
      <c r="A146" s="212"/>
      <c r="B146" s="219"/>
      <c r="C146" s="265" t="s">
        <v>129</v>
      </c>
      <c r="D146" s="223"/>
      <c r="E146" s="228">
        <v>10</v>
      </c>
      <c r="F146" s="232"/>
      <c r="G146" s="232"/>
      <c r="H146" s="232"/>
      <c r="I146" s="232"/>
      <c r="J146" s="232"/>
      <c r="K146" s="232"/>
      <c r="L146" s="232"/>
      <c r="M146" s="232"/>
      <c r="N146" s="221"/>
      <c r="O146" s="221"/>
      <c r="P146" s="221"/>
      <c r="Q146" s="221"/>
      <c r="R146" s="221"/>
      <c r="S146" s="221"/>
      <c r="T146" s="222"/>
      <c r="U146" s="22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 t="s">
        <v>102</v>
      </c>
      <c r="AF146" s="211">
        <v>0</v>
      </c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1" x14ac:dyDescent="0.2">
      <c r="A147" s="212"/>
      <c r="B147" s="219"/>
      <c r="C147" s="265" t="s">
        <v>130</v>
      </c>
      <c r="D147" s="223"/>
      <c r="E147" s="228">
        <v>8</v>
      </c>
      <c r="F147" s="232"/>
      <c r="G147" s="232"/>
      <c r="H147" s="232"/>
      <c r="I147" s="232"/>
      <c r="J147" s="232"/>
      <c r="K147" s="232"/>
      <c r="L147" s="232"/>
      <c r="M147" s="232"/>
      <c r="N147" s="221"/>
      <c r="O147" s="221"/>
      <c r="P147" s="221"/>
      <c r="Q147" s="221"/>
      <c r="R147" s="221"/>
      <c r="S147" s="221"/>
      <c r="T147" s="222"/>
      <c r="U147" s="22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 t="s">
        <v>102</v>
      </c>
      <c r="AF147" s="211">
        <v>0</v>
      </c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outlineLevel="1" x14ac:dyDescent="0.2">
      <c r="A148" s="212"/>
      <c r="B148" s="219"/>
      <c r="C148" s="265" t="s">
        <v>221</v>
      </c>
      <c r="D148" s="223"/>
      <c r="E148" s="228">
        <v>82</v>
      </c>
      <c r="F148" s="232"/>
      <c r="G148" s="232"/>
      <c r="H148" s="232"/>
      <c r="I148" s="232"/>
      <c r="J148" s="232"/>
      <c r="K148" s="232"/>
      <c r="L148" s="232"/>
      <c r="M148" s="232"/>
      <c r="N148" s="221"/>
      <c r="O148" s="221"/>
      <c r="P148" s="221"/>
      <c r="Q148" s="221"/>
      <c r="R148" s="221"/>
      <c r="S148" s="221"/>
      <c r="T148" s="222"/>
      <c r="U148" s="22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 t="s">
        <v>102</v>
      </c>
      <c r="AF148" s="211">
        <v>0</v>
      </c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outlineLevel="1" x14ac:dyDescent="0.2">
      <c r="A149" s="212"/>
      <c r="B149" s="219"/>
      <c r="C149" s="265" t="s">
        <v>132</v>
      </c>
      <c r="D149" s="223"/>
      <c r="E149" s="228">
        <v>20</v>
      </c>
      <c r="F149" s="232"/>
      <c r="G149" s="232"/>
      <c r="H149" s="232"/>
      <c r="I149" s="232"/>
      <c r="J149" s="232"/>
      <c r="K149" s="232"/>
      <c r="L149" s="232"/>
      <c r="M149" s="232"/>
      <c r="N149" s="221"/>
      <c r="O149" s="221"/>
      <c r="P149" s="221"/>
      <c r="Q149" s="221"/>
      <c r="R149" s="221"/>
      <c r="S149" s="221"/>
      <c r="T149" s="222"/>
      <c r="U149" s="22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 t="s">
        <v>102</v>
      </c>
      <c r="AF149" s="211">
        <v>0</v>
      </c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1" x14ac:dyDescent="0.2">
      <c r="A150" s="212"/>
      <c r="B150" s="219"/>
      <c r="C150" s="265" t="s">
        <v>133</v>
      </c>
      <c r="D150" s="223"/>
      <c r="E150" s="228">
        <v>96</v>
      </c>
      <c r="F150" s="232"/>
      <c r="G150" s="232"/>
      <c r="H150" s="232"/>
      <c r="I150" s="232"/>
      <c r="J150" s="232"/>
      <c r="K150" s="232"/>
      <c r="L150" s="232"/>
      <c r="M150" s="232"/>
      <c r="N150" s="221"/>
      <c r="O150" s="221"/>
      <c r="P150" s="221"/>
      <c r="Q150" s="221"/>
      <c r="R150" s="221"/>
      <c r="S150" s="221"/>
      <c r="T150" s="222"/>
      <c r="U150" s="22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 t="s">
        <v>102</v>
      </c>
      <c r="AF150" s="211">
        <v>0</v>
      </c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1" x14ac:dyDescent="0.2">
      <c r="A151" s="212"/>
      <c r="B151" s="219"/>
      <c r="C151" s="265" t="s">
        <v>134</v>
      </c>
      <c r="D151" s="223"/>
      <c r="E151" s="228">
        <v>6</v>
      </c>
      <c r="F151" s="232"/>
      <c r="G151" s="232"/>
      <c r="H151" s="232"/>
      <c r="I151" s="232"/>
      <c r="J151" s="232"/>
      <c r="K151" s="232"/>
      <c r="L151" s="232"/>
      <c r="M151" s="232"/>
      <c r="N151" s="221"/>
      <c r="O151" s="221"/>
      <c r="P151" s="221"/>
      <c r="Q151" s="221"/>
      <c r="R151" s="221"/>
      <c r="S151" s="221"/>
      <c r="T151" s="222"/>
      <c r="U151" s="22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 t="s">
        <v>102</v>
      </c>
      <c r="AF151" s="211">
        <v>0</v>
      </c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outlineLevel="1" x14ac:dyDescent="0.2">
      <c r="A152" s="212"/>
      <c r="B152" s="219"/>
      <c r="C152" s="265" t="s">
        <v>135</v>
      </c>
      <c r="D152" s="223"/>
      <c r="E152" s="228">
        <v>4</v>
      </c>
      <c r="F152" s="232"/>
      <c r="G152" s="232"/>
      <c r="H152" s="232"/>
      <c r="I152" s="232"/>
      <c r="J152" s="232"/>
      <c r="K152" s="232"/>
      <c r="L152" s="232"/>
      <c r="M152" s="232"/>
      <c r="N152" s="221"/>
      <c r="O152" s="221"/>
      <c r="P152" s="221"/>
      <c r="Q152" s="221"/>
      <c r="R152" s="221"/>
      <c r="S152" s="221"/>
      <c r="T152" s="222"/>
      <c r="U152" s="221"/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 t="s">
        <v>102</v>
      </c>
      <c r="AF152" s="211">
        <v>0</v>
      </c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">
      <c r="A153" s="212">
        <v>15</v>
      </c>
      <c r="B153" s="219" t="s">
        <v>222</v>
      </c>
      <c r="C153" s="264" t="s">
        <v>223</v>
      </c>
      <c r="D153" s="221" t="s">
        <v>99</v>
      </c>
      <c r="E153" s="227">
        <v>79</v>
      </c>
      <c r="F153" s="231">
        <f>H153+J153</f>
        <v>0</v>
      </c>
      <c r="G153" s="232">
        <f>ROUND(E153*F153,2)</f>
        <v>0</v>
      </c>
      <c r="H153" s="232"/>
      <c r="I153" s="232">
        <f>ROUND(E153*H153,2)</f>
        <v>0</v>
      </c>
      <c r="J153" s="232"/>
      <c r="K153" s="232">
        <f>ROUND(E153*J153,2)</f>
        <v>0</v>
      </c>
      <c r="L153" s="232">
        <v>21</v>
      </c>
      <c r="M153" s="232">
        <f>G153*(1+L153/100)</f>
        <v>0</v>
      </c>
      <c r="N153" s="221">
        <v>3.3E-4</v>
      </c>
      <c r="O153" s="221">
        <f>ROUND(E153*N153,5)</f>
        <v>2.6069999999999999E-2</v>
      </c>
      <c r="P153" s="221">
        <v>0</v>
      </c>
      <c r="Q153" s="221">
        <f>ROUND(E153*P153,5)</f>
        <v>0</v>
      </c>
      <c r="R153" s="221"/>
      <c r="S153" s="221"/>
      <c r="T153" s="222">
        <v>0.41</v>
      </c>
      <c r="U153" s="221">
        <f>ROUND(E153*T153,2)</f>
        <v>32.39</v>
      </c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 t="s">
        <v>100</v>
      </c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1" x14ac:dyDescent="0.2">
      <c r="A154" s="212"/>
      <c r="B154" s="219"/>
      <c r="C154" s="265" t="s">
        <v>224</v>
      </c>
      <c r="D154" s="223"/>
      <c r="E154" s="228">
        <v>7</v>
      </c>
      <c r="F154" s="232"/>
      <c r="G154" s="232"/>
      <c r="H154" s="232"/>
      <c r="I154" s="232"/>
      <c r="J154" s="232"/>
      <c r="K154" s="232"/>
      <c r="L154" s="232"/>
      <c r="M154" s="232"/>
      <c r="N154" s="221"/>
      <c r="O154" s="221"/>
      <c r="P154" s="221"/>
      <c r="Q154" s="221"/>
      <c r="R154" s="221"/>
      <c r="S154" s="221"/>
      <c r="T154" s="222"/>
      <c r="U154" s="22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 t="s">
        <v>102</v>
      </c>
      <c r="AF154" s="211">
        <v>0</v>
      </c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1" x14ac:dyDescent="0.2">
      <c r="A155" s="212"/>
      <c r="B155" s="219"/>
      <c r="C155" s="265" t="s">
        <v>127</v>
      </c>
      <c r="D155" s="223"/>
      <c r="E155" s="228">
        <v>6</v>
      </c>
      <c r="F155" s="232"/>
      <c r="G155" s="232"/>
      <c r="H155" s="232"/>
      <c r="I155" s="232"/>
      <c r="J155" s="232"/>
      <c r="K155" s="232"/>
      <c r="L155" s="232"/>
      <c r="M155" s="232"/>
      <c r="N155" s="221"/>
      <c r="O155" s="221"/>
      <c r="P155" s="221"/>
      <c r="Q155" s="221"/>
      <c r="R155" s="221"/>
      <c r="S155" s="221"/>
      <c r="T155" s="222"/>
      <c r="U155" s="221"/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 t="s">
        <v>102</v>
      </c>
      <c r="AF155" s="211">
        <v>0</v>
      </c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1" x14ac:dyDescent="0.2">
      <c r="A156" s="212"/>
      <c r="B156" s="219"/>
      <c r="C156" s="265" t="s">
        <v>225</v>
      </c>
      <c r="D156" s="223"/>
      <c r="E156" s="228">
        <v>6</v>
      </c>
      <c r="F156" s="232"/>
      <c r="G156" s="232"/>
      <c r="H156" s="232"/>
      <c r="I156" s="232"/>
      <c r="J156" s="232"/>
      <c r="K156" s="232"/>
      <c r="L156" s="232"/>
      <c r="M156" s="232"/>
      <c r="N156" s="221"/>
      <c r="O156" s="221"/>
      <c r="P156" s="221"/>
      <c r="Q156" s="221"/>
      <c r="R156" s="221"/>
      <c r="S156" s="221"/>
      <c r="T156" s="222"/>
      <c r="U156" s="221"/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 t="s">
        <v>102</v>
      </c>
      <c r="AF156" s="211">
        <v>0</v>
      </c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1" x14ac:dyDescent="0.2">
      <c r="A157" s="212"/>
      <c r="B157" s="219"/>
      <c r="C157" s="265" t="s">
        <v>117</v>
      </c>
      <c r="D157" s="223"/>
      <c r="E157" s="228">
        <v>5</v>
      </c>
      <c r="F157" s="232"/>
      <c r="G157" s="232"/>
      <c r="H157" s="232"/>
      <c r="I157" s="232"/>
      <c r="J157" s="232"/>
      <c r="K157" s="232"/>
      <c r="L157" s="232"/>
      <c r="M157" s="232"/>
      <c r="N157" s="221"/>
      <c r="O157" s="221"/>
      <c r="P157" s="221"/>
      <c r="Q157" s="221"/>
      <c r="R157" s="221"/>
      <c r="S157" s="221"/>
      <c r="T157" s="222"/>
      <c r="U157" s="221"/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 t="s">
        <v>102</v>
      </c>
      <c r="AF157" s="211">
        <v>0</v>
      </c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outlineLevel="1" x14ac:dyDescent="0.2">
      <c r="A158" s="212"/>
      <c r="B158" s="219"/>
      <c r="C158" s="265" t="s">
        <v>118</v>
      </c>
      <c r="D158" s="223"/>
      <c r="E158" s="228">
        <v>4</v>
      </c>
      <c r="F158" s="232"/>
      <c r="G158" s="232"/>
      <c r="H158" s="232"/>
      <c r="I158" s="232"/>
      <c r="J158" s="232"/>
      <c r="K158" s="232"/>
      <c r="L158" s="232"/>
      <c r="M158" s="232"/>
      <c r="N158" s="221"/>
      <c r="O158" s="221"/>
      <c r="P158" s="221"/>
      <c r="Q158" s="221"/>
      <c r="R158" s="221"/>
      <c r="S158" s="221"/>
      <c r="T158" s="222"/>
      <c r="U158" s="22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 t="s">
        <v>102</v>
      </c>
      <c r="AF158" s="211">
        <v>0</v>
      </c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1" x14ac:dyDescent="0.2">
      <c r="A159" s="212"/>
      <c r="B159" s="219"/>
      <c r="C159" s="265" t="s">
        <v>226</v>
      </c>
      <c r="D159" s="223"/>
      <c r="E159" s="228">
        <v>41</v>
      </c>
      <c r="F159" s="232"/>
      <c r="G159" s="232"/>
      <c r="H159" s="232"/>
      <c r="I159" s="232"/>
      <c r="J159" s="232"/>
      <c r="K159" s="232"/>
      <c r="L159" s="232"/>
      <c r="M159" s="232"/>
      <c r="N159" s="221"/>
      <c r="O159" s="221"/>
      <c r="P159" s="221"/>
      <c r="Q159" s="221"/>
      <c r="R159" s="221"/>
      <c r="S159" s="221"/>
      <c r="T159" s="222"/>
      <c r="U159" s="221"/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 t="s">
        <v>102</v>
      </c>
      <c r="AF159" s="211">
        <v>0</v>
      </c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1" x14ac:dyDescent="0.2">
      <c r="A160" s="212"/>
      <c r="B160" s="219"/>
      <c r="C160" s="265" t="s">
        <v>227</v>
      </c>
      <c r="D160" s="223"/>
      <c r="E160" s="228">
        <v>10</v>
      </c>
      <c r="F160" s="232"/>
      <c r="G160" s="232"/>
      <c r="H160" s="232"/>
      <c r="I160" s="232"/>
      <c r="J160" s="232"/>
      <c r="K160" s="232"/>
      <c r="L160" s="232"/>
      <c r="M160" s="232"/>
      <c r="N160" s="221"/>
      <c r="O160" s="221"/>
      <c r="P160" s="221"/>
      <c r="Q160" s="221"/>
      <c r="R160" s="221"/>
      <c r="S160" s="221"/>
      <c r="T160" s="222"/>
      <c r="U160" s="221"/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 t="s">
        <v>102</v>
      </c>
      <c r="AF160" s="211">
        <v>0</v>
      </c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outlineLevel="1" x14ac:dyDescent="0.2">
      <c r="A161" s="212"/>
      <c r="B161" s="219"/>
      <c r="C161" s="265" t="s">
        <v>228</v>
      </c>
      <c r="D161" s="223"/>
      <c r="E161" s="228"/>
      <c r="F161" s="232"/>
      <c r="G161" s="232"/>
      <c r="H161" s="232"/>
      <c r="I161" s="232"/>
      <c r="J161" s="232"/>
      <c r="K161" s="232"/>
      <c r="L161" s="232"/>
      <c r="M161" s="232"/>
      <c r="N161" s="221"/>
      <c r="O161" s="221"/>
      <c r="P161" s="221"/>
      <c r="Q161" s="221"/>
      <c r="R161" s="221"/>
      <c r="S161" s="221"/>
      <c r="T161" s="222"/>
      <c r="U161" s="221"/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 t="s">
        <v>102</v>
      </c>
      <c r="AF161" s="211">
        <v>0</v>
      </c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1" x14ac:dyDescent="0.2">
      <c r="A162" s="212"/>
      <c r="B162" s="219"/>
      <c r="C162" s="265" t="s">
        <v>229</v>
      </c>
      <c r="D162" s="223"/>
      <c r="E162" s="228"/>
      <c r="F162" s="232"/>
      <c r="G162" s="232"/>
      <c r="H162" s="232"/>
      <c r="I162" s="232"/>
      <c r="J162" s="232"/>
      <c r="K162" s="232"/>
      <c r="L162" s="232"/>
      <c r="M162" s="232"/>
      <c r="N162" s="221"/>
      <c r="O162" s="221"/>
      <c r="P162" s="221"/>
      <c r="Q162" s="221"/>
      <c r="R162" s="221"/>
      <c r="S162" s="221"/>
      <c r="T162" s="222"/>
      <c r="U162" s="221"/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 t="s">
        <v>102</v>
      </c>
      <c r="AF162" s="211">
        <v>0</v>
      </c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">
      <c r="A163" s="212"/>
      <c r="B163" s="219"/>
      <c r="C163" s="265" t="s">
        <v>230</v>
      </c>
      <c r="D163" s="223"/>
      <c r="E163" s="228"/>
      <c r="F163" s="232"/>
      <c r="G163" s="232"/>
      <c r="H163" s="232"/>
      <c r="I163" s="232"/>
      <c r="J163" s="232"/>
      <c r="K163" s="232"/>
      <c r="L163" s="232"/>
      <c r="M163" s="232"/>
      <c r="N163" s="221"/>
      <c r="O163" s="221"/>
      <c r="P163" s="221"/>
      <c r="Q163" s="221"/>
      <c r="R163" s="221"/>
      <c r="S163" s="221"/>
      <c r="T163" s="222"/>
      <c r="U163" s="221"/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 t="s">
        <v>102</v>
      </c>
      <c r="AF163" s="211">
        <v>0</v>
      </c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x14ac:dyDescent="0.2">
      <c r="A164" s="213" t="s">
        <v>95</v>
      </c>
      <c r="B164" s="220" t="s">
        <v>62</v>
      </c>
      <c r="C164" s="267" t="s">
        <v>63</v>
      </c>
      <c r="D164" s="225"/>
      <c r="E164" s="230"/>
      <c r="F164" s="235"/>
      <c r="G164" s="235">
        <f>SUMIF(AE165:AE263,"&lt;&gt;NOR",G165:G263)</f>
        <v>0</v>
      </c>
      <c r="H164" s="235"/>
      <c r="I164" s="235">
        <f>SUM(I165:I263)</f>
        <v>0</v>
      </c>
      <c r="J164" s="235"/>
      <c r="K164" s="235">
        <f>SUM(K165:K263)</f>
        <v>0</v>
      </c>
      <c r="L164" s="235"/>
      <c r="M164" s="235">
        <f>SUM(M165:M263)</f>
        <v>0</v>
      </c>
      <c r="N164" s="225"/>
      <c r="O164" s="225">
        <f>SUM(O165:O263)</f>
        <v>96.246899999999997</v>
      </c>
      <c r="P164" s="225"/>
      <c r="Q164" s="225">
        <f>SUM(Q165:Q263)</f>
        <v>0</v>
      </c>
      <c r="R164" s="225"/>
      <c r="S164" s="225"/>
      <c r="T164" s="226"/>
      <c r="U164" s="225">
        <f>SUM(U165:U263)</f>
        <v>118.74</v>
      </c>
      <c r="AE164" t="s">
        <v>96</v>
      </c>
    </row>
    <row r="165" spans="1:60" ht="22.5" outlineLevel="1" x14ac:dyDescent="0.2">
      <c r="A165" s="212">
        <v>16</v>
      </c>
      <c r="B165" s="219" t="s">
        <v>231</v>
      </c>
      <c r="C165" s="264" t="s">
        <v>232</v>
      </c>
      <c r="D165" s="221" t="s">
        <v>99</v>
      </c>
      <c r="E165" s="227">
        <v>334</v>
      </c>
      <c r="F165" s="231">
        <f>H165+J165</f>
        <v>0</v>
      </c>
      <c r="G165" s="232">
        <f>ROUND(E165*F165,2)</f>
        <v>0</v>
      </c>
      <c r="H165" s="232"/>
      <c r="I165" s="232">
        <f>ROUND(E165*H165,2)</f>
        <v>0</v>
      </c>
      <c r="J165" s="232"/>
      <c r="K165" s="232">
        <f>ROUND(E165*J165,2)</f>
        <v>0</v>
      </c>
      <c r="L165" s="232">
        <v>21</v>
      </c>
      <c r="M165" s="232">
        <f>G165*(1+L165/100)</f>
        <v>0</v>
      </c>
      <c r="N165" s="221">
        <v>0</v>
      </c>
      <c r="O165" s="221">
        <f>ROUND(E165*N165,5)</f>
        <v>0</v>
      </c>
      <c r="P165" s="221">
        <v>0</v>
      </c>
      <c r="Q165" s="221">
        <f>ROUND(E165*P165,5)</f>
        <v>0</v>
      </c>
      <c r="R165" s="221"/>
      <c r="S165" s="221"/>
      <c r="T165" s="222">
        <v>5.5E-2</v>
      </c>
      <c r="U165" s="221">
        <f>ROUND(E165*T165,2)</f>
        <v>18.37</v>
      </c>
      <c r="V165" s="211"/>
      <c r="W165" s="211"/>
      <c r="X165" s="211"/>
      <c r="Y165" s="211"/>
      <c r="Z165" s="211"/>
      <c r="AA165" s="211"/>
      <c r="AB165" s="211"/>
      <c r="AC165" s="211"/>
      <c r="AD165" s="211"/>
      <c r="AE165" s="211" t="s">
        <v>100</v>
      </c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  <c r="BF165" s="211"/>
      <c r="BG165" s="211"/>
      <c r="BH165" s="211"/>
    </row>
    <row r="166" spans="1:60" outlineLevel="1" x14ac:dyDescent="0.2">
      <c r="A166" s="212"/>
      <c r="B166" s="219"/>
      <c r="C166" s="265" t="s">
        <v>101</v>
      </c>
      <c r="D166" s="223"/>
      <c r="E166" s="228">
        <v>9</v>
      </c>
      <c r="F166" s="232"/>
      <c r="G166" s="232"/>
      <c r="H166" s="232"/>
      <c r="I166" s="232"/>
      <c r="J166" s="232"/>
      <c r="K166" s="232"/>
      <c r="L166" s="232"/>
      <c r="M166" s="232"/>
      <c r="N166" s="221"/>
      <c r="O166" s="221"/>
      <c r="P166" s="221"/>
      <c r="Q166" s="221"/>
      <c r="R166" s="221"/>
      <c r="S166" s="221"/>
      <c r="T166" s="222"/>
      <c r="U166" s="221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 t="s">
        <v>102</v>
      </c>
      <c r="AF166" s="211">
        <v>0</v>
      </c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">
      <c r="A167" s="212"/>
      <c r="B167" s="219"/>
      <c r="C167" s="265" t="s">
        <v>103</v>
      </c>
      <c r="D167" s="223"/>
      <c r="E167" s="228">
        <v>40</v>
      </c>
      <c r="F167" s="232"/>
      <c r="G167" s="232"/>
      <c r="H167" s="232"/>
      <c r="I167" s="232"/>
      <c r="J167" s="232"/>
      <c r="K167" s="232"/>
      <c r="L167" s="232"/>
      <c r="M167" s="232"/>
      <c r="N167" s="221"/>
      <c r="O167" s="221"/>
      <c r="P167" s="221"/>
      <c r="Q167" s="221"/>
      <c r="R167" s="221"/>
      <c r="S167" s="221"/>
      <c r="T167" s="222"/>
      <c r="U167" s="221"/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 t="s">
        <v>102</v>
      </c>
      <c r="AF167" s="211">
        <v>0</v>
      </c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outlineLevel="1" x14ac:dyDescent="0.2">
      <c r="A168" s="212"/>
      <c r="B168" s="219"/>
      <c r="C168" s="265" t="s">
        <v>104</v>
      </c>
      <c r="D168" s="223"/>
      <c r="E168" s="228">
        <v>62</v>
      </c>
      <c r="F168" s="232"/>
      <c r="G168" s="232"/>
      <c r="H168" s="232"/>
      <c r="I168" s="232"/>
      <c r="J168" s="232"/>
      <c r="K168" s="232"/>
      <c r="L168" s="232"/>
      <c r="M168" s="232"/>
      <c r="N168" s="221"/>
      <c r="O168" s="221"/>
      <c r="P168" s="221"/>
      <c r="Q168" s="221"/>
      <c r="R168" s="221"/>
      <c r="S168" s="221"/>
      <c r="T168" s="222"/>
      <c r="U168" s="221"/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 t="s">
        <v>102</v>
      </c>
      <c r="AF168" s="211">
        <v>0</v>
      </c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1" x14ac:dyDescent="0.2">
      <c r="A169" s="212"/>
      <c r="B169" s="219"/>
      <c r="C169" s="265" t="s">
        <v>105</v>
      </c>
      <c r="D169" s="223"/>
      <c r="E169" s="228">
        <v>34</v>
      </c>
      <c r="F169" s="232"/>
      <c r="G169" s="232"/>
      <c r="H169" s="232"/>
      <c r="I169" s="232"/>
      <c r="J169" s="232"/>
      <c r="K169" s="232"/>
      <c r="L169" s="232"/>
      <c r="M169" s="232"/>
      <c r="N169" s="221"/>
      <c r="O169" s="221"/>
      <c r="P169" s="221"/>
      <c r="Q169" s="221"/>
      <c r="R169" s="221"/>
      <c r="S169" s="221"/>
      <c r="T169" s="222"/>
      <c r="U169" s="221"/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 t="s">
        <v>102</v>
      </c>
      <c r="AF169" s="211">
        <v>0</v>
      </c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1" x14ac:dyDescent="0.2">
      <c r="A170" s="212"/>
      <c r="B170" s="219"/>
      <c r="C170" s="265" t="s">
        <v>106</v>
      </c>
      <c r="D170" s="223"/>
      <c r="E170" s="228">
        <v>6</v>
      </c>
      <c r="F170" s="232"/>
      <c r="G170" s="232"/>
      <c r="H170" s="232"/>
      <c r="I170" s="232"/>
      <c r="J170" s="232"/>
      <c r="K170" s="232"/>
      <c r="L170" s="232"/>
      <c r="M170" s="232"/>
      <c r="N170" s="221"/>
      <c r="O170" s="221"/>
      <c r="P170" s="221"/>
      <c r="Q170" s="221"/>
      <c r="R170" s="221"/>
      <c r="S170" s="221"/>
      <c r="T170" s="222"/>
      <c r="U170" s="221"/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 t="s">
        <v>102</v>
      </c>
      <c r="AF170" s="211">
        <v>0</v>
      </c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1" x14ac:dyDescent="0.2">
      <c r="A171" s="212"/>
      <c r="B171" s="219"/>
      <c r="C171" s="265" t="s">
        <v>107</v>
      </c>
      <c r="D171" s="223"/>
      <c r="E171" s="228">
        <v>45</v>
      </c>
      <c r="F171" s="232"/>
      <c r="G171" s="232"/>
      <c r="H171" s="232"/>
      <c r="I171" s="232"/>
      <c r="J171" s="232"/>
      <c r="K171" s="232"/>
      <c r="L171" s="232"/>
      <c r="M171" s="232"/>
      <c r="N171" s="221"/>
      <c r="O171" s="221"/>
      <c r="P171" s="221"/>
      <c r="Q171" s="221"/>
      <c r="R171" s="221"/>
      <c r="S171" s="221"/>
      <c r="T171" s="222"/>
      <c r="U171" s="221"/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 t="s">
        <v>102</v>
      </c>
      <c r="AF171" s="211">
        <v>0</v>
      </c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outlineLevel="1" x14ac:dyDescent="0.2">
      <c r="A172" s="212"/>
      <c r="B172" s="219"/>
      <c r="C172" s="265" t="s">
        <v>108</v>
      </c>
      <c r="D172" s="223"/>
      <c r="E172" s="228"/>
      <c r="F172" s="232"/>
      <c r="G172" s="232"/>
      <c r="H172" s="232"/>
      <c r="I172" s="232"/>
      <c r="J172" s="232"/>
      <c r="K172" s="232"/>
      <c r="L172" s="232"/>
      <c r="M172" s="232"/>
      <c r="N172" s="221"/>
      <c r="O172" s="221"/>
      <c r="P172" s="221"/>
      <c r="Q172" s="221"/>
      <c r="R172" s="221"/>
      <c r="S172" s="221"/>
      <c r="T172" s="222"/>
      <c r="U172" s="221"/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 t="s">
        <v>102</v>
      </c>
      <c r="AF172" s="211">
        <v>0</v>
      </c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1" x14ac:dyDescent="0.2">
      <c r="A173" s="212"/>
      <c r="B173" s="219"/>
      <c r="C173" s="265" t="s">
        <v>109</v>
      </c>
      <c r="D173" s="223"/>
      <c r="E173" s="228">
        <v>96</v>
      </c>
      <c r="F173" s="232"/>
      <c r="G173" s="232"/>
      <c r="H173" s="232"/>
      <c r="I173" s="232"/>
      <c r="J173" s="232"/>
      <c r="K173" s="232"/>
      <c r="L173" s="232"/>
      <c r="M173" s="232"/>
      <c r="N173" s="221"/>
      <c r="O173" s="221"/>
      <c r="P173" s="221"/>
      <c r="Q173" s="221"/>
      <c r="R173" s="221"/>
      <c r="S173" s="221"/>
      <c r="T173" s="222"/>
      <c r="U173" s="221"/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 t="s">
        <v>102</v>
      </c>
      <c r="AF173" s="211">
        <v>0</v>
      </c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outlineLevel="1" x14ac:dyDescent="0.2">
      <c r="A174" s="212"/>
      <c r="B174" s="219"/>
      <c r="C174" s="265" t="s">
        <v>110</v>
      </c>
      <c r="D174" s="223"/>
      <c r="E174" s="228">
        <v>25</v>
      </c>
      <c r="F174" s="232"/>
      <c r="G174" s="232"/>
      <c r="H174" s="232"/>
      <c r="I174" s="232"/>
      <c r="J174" s="232"/>
      <c r="K174" s="232"/>
      <c r="L174" s="232"/>
      <c r="M174" s="232"/>
      <c r="N174" s="221"/>
      <c r="O174" s="221"/>
      <c r="P174" s="221"/>
      <c r="Q174" s="221"/>
      <c r="R174" s="221"/>
      <c r="S174" s="221"/>
      <c r="T174" s="222"/>
      <c r="U174" s="22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 t="s">
        <v>102</v>
      </c>
      <c r="AF174" s="211">
        <v>0</v>
      </c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</row>
    <row r="175" spans="1:60" outlineLevel="1" x14ac:dyDescent="0.2">
      <c r="A175" s="212"/>
      <c r="B175" s="219"/>
      <c r="C175" s="265" t="s">
        <v>111</v>
      </c>
      <c r="D175" s="223"/>
      <c r="E175" s="228">
        <v>17</v>
      </c>
      <c r="F175" s="232"/>
      <c r="G175" s="232"/>
      <c r="H175" s="232"/>
      <c r="I175" s="232"/>
      <c r="J175" s="232"/>
      <c r="K175" s="232"/>
      <c r="L175" s="232"/>
      <c r="M175" s="232"/>
      <c r="N175" s="221"/>
      <c r="O175" s="221"/>
      <c r="P175" s="221"/>
      <c r="Q175" s="221"/>
      <c r="R175" s="221"/>
      <c r="S175" s="221"/>
      <c r="T175" s="222"/>
      <c r="U175" s="221"/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 t="s">
        <v>102</v>
      </c>
      <c r="AF175" s="211">
        <v>0</v>
      </c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ht="22.5" outlineLevel="1" x14ac:dyDescent="0.2">
      <c r="A176" s="212">
        <v>17</v>
      </c>
      <c r="B176" s="219" t="s">
        <v>233</v>
      </c>
      <c r="C176" s="264" t="s">
        <v>234</v>
      </c>
      <c r="D176" s="221" t="s">
        <v>99</v>
      </c>
      <c r="E176" s="227">
        <v>334</v>
      </c>
      <c r="F176" s="231">
        <f>H176+J176</f>
        <v>0</v>
      </c>
      <c r="G176" s="232">
        <f>ROUND(E176*F176,2)</f>
        <v>0</v>
      </c>
      <c r="H176" s="232"/>
      <c r="I176" s="232">
        <f>ROUND(E176*H176,2)</f>
        <v>0</v>
      </c>
      <c r="J176" s="232"/>
      <c r="K176" s="232">
        <f>ROUND(E176*J176,2)</f>
        <v>0</v>
      </c>
      <c r="L176" s="232">
        <v>21</v>
      </c>
      <c r="M176" s="232">
        <f>G176*(1+L176/100)</f>
        <v>0</v>
      </c>
      <c r="N176" s="221">
        <v>0.188</v>
      </c>
      <c r="O176" s="221">
        <f>ROUND(E176*N176,5)</f>
        <v>62.792000000000002</v>
      </c>
      <c r="P176" s="221">
        <v>0</v>
      </c>
      <c r="Q176" s="221">
        <f>ROUND(E176*P176,5)</f>
        <v>0</v>
      </c>
      <c r="R176" s="221"/>
      <c r="S176" s="221"/>
      <c r="T176" s="222">
        <v>0.27200000000000002</v>
      </c>
      <c r="U176" s="221">
        <f>ROUND(E176*T176,2)</f>
        <v>90.85</v>
      </c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 t="s">
        <v>100</v>
      </c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outlineLevel="1" x14ac:dyDescent="0.2">
      <c r="A177" s="212"/>
      <c r="B177" s="219"/>
      <c r="C177" s="265" t="s">
        <v>101</v>
      </c>
      <c r="D177" s="223"/>
      <c r="E177" s="228">
        <v>9</v>
      </c>
      <c r="F177" s="232"/>
      <c r="G177" s="232"/>
      <c r="H177" s="232"/>
      <c r="I177" s="232"/>
      <c r="J177" s="232"/>
      <c r="K177" s="232"/>
      <c r="L177" s="232"/>
      <c r="M177" s="232"/>
      <c r="N177" s="221"/>
      <c r="O177" s="221"/>
      <c r="P177" s="221"/>
      <c r="Q177" s="221"/>
      <c r="R177" s="221"/>
      <c r="S177" s="221"/>
      <c r="T177" s="222"/>
      <c r="U177" s="221"/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 t="s">
        <v>102</v>
      </c>
      <c r="AF177" s="211">
        <v>0</v>
      </c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outlineLevel="1" x14ac:dyDescent="0.2">
      <c r="A178" s="212"/>
      <c r="B178" s="219"/>
      <c r="C178" s="265" t="s">
        <v>103</v>
      </c>
      <c r="D178" s="223"/>
      <c r="E178" s="228">
        <v>40</v>
      </c>
      <c r="F178" s="232"/>
      <c r="G178" s="232"/>
      <c r="H178" s="232"/>
      <c r="I178" s="232"/>
      <c r="J178" s="232"/>
      <c r="K178" s="232"/>
      <c r="L178" s="232"/>
      <c r="M178" s="232"/>
      <c r="N178" s="221"/>
      <c r="O178" s="221"/>
      <c r="P178" s="221"/>
      <c r="Q178" s="221"/>
      <c r="R178" s="221"/>
      <c r="S178" s="221"/>
      <c r="T178" s="222"/>
      <c r="U178" s="221"/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 t="s">
        <v>102</v>
      </c>
      <c r="AF178" s="211">
        <v>0</v>
      </c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outlineLevel="1" x14ac:dyDescent="0.2">
      <c r="A179" s="212"/>
      <c r="B179" s="219"/>
      <c r="C179" s="265" t="s">
        <v>104</v>
      </c>
      <c r="D179" s="223"/>
      <c r="E179" s="228">
        <v>62</v>
      </c>
      <c r="F179" s="232"/>
      <c r="G179" s="232"/>
      <c r="H179" s="232"/>
      <c r="I179" s="232"/>
      <c r="J179" s="232"/>
      <c r="K179" s="232"/>
      <c r="L179" s="232"/>
      <c r="M179" s="232"/>
      <c r="N179" s="221"/>
      <c r="O179" s="221"/>
      <c r="P179" s="221"/>
      <c r="Q179" s="221"/>
      <c r="R179" s="221"/>
      <c r="S179" s="221"/>
      <c r="T179" s="222"/>
      <c r="U179" s="221"/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 t="s">
        <v>102</v>
      </c>
      <c r="AF179" s="211">
        <v>0</v>
      </c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1" x14ac:dyDescent="0.2">
      <c r="A180" s="212"/>
      <c r="B180" s="219"/>
      <c r="C180" s="265" t="s">
        <v>105</v>
      </c>
      <c r="D180" s="223"/>
      <c r="E180" s="228">
        <v>34</v>
      </c>
      <c r="F180" s="232"/>
      <c r="G180" s="232"/>
      <c r="H180" s="232"/>
      <c r="I180" s="232"/>
      <c r="J180" s="232"/>
      <c r="K180" s="232"/>
      <c r="L180" s="232"/>
      <c r="M180" s="232"/>
      <c r="N180" s="221"/>
      <c r="O180" s="221"/>
      <c r="P180" s="221"/>
      <c r="Q180" s="221"/>
      <c r="R180" s="221"/>
      <c r="S180" s="221"/>
      <c r="T180" s="222"/>
      <c r="U180" s="221"/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 t="s">
        <v>102</v>
      </c>
      <c r="AF180" s="211">
        <v>0</v>
      </c>
      <c r="AG180" s="211"/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1" x14ac:dyDescent="0.2">
      <c r="A181" s="212"/>
      <c r="B181" s="219"/>
      <c r="C181" s="265" t="s">
        <v>106</v>
      </c>
      <c r="D181" s="223"/>
      <c r="E181" s="228">
        <v>6</v>
      </c>
      <c r="F181" s="232"/>
      <c r="G181" s="232"/>
      <c r="H181" s="232"/>
      <c r="I181" s="232"/>
      <c r="J181" s="232"/>
      <c r="K181" s="232"/>
      <c r="L181" s="232"/>
      <c r="M181" s="232"/>
      <c r="N181" s="221"/>
      <c r="O181" s="221"/>
      <c r="P181" s="221"/>
      <c r="Q181" s="221"/>
      <c r="R181" s="221"/>
      <c r="S181" s="221"/>
      <c r="T181" s="222"/>
      <c r="U181" s="221"/>
      <c r="V181" s="211"/>
      <c r="W181" s="211"/>
      <c r="X181" s="211"/>
      <c r="Y181" s="211"/>
      <c r="Z181" s="211"/>
      <c r="AA181" s="211"/>
      <c r="AB181" s="211"/>
      <c r="AC181" s="211"/>
      <c r="AD181" s="211"/>
      <c r="AE181" s="211" t="s">
        <v>102</v>
      </c>
      <c r="AF181" s="211">
        <v>0</v>
      </c>
      <c r="AG181" s="211"/>
      <c r="AH181" s="211"/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1" x14ac:dyDescent="0.2">
      <c r="A182" s="212"/>
      <c r="B182" s="219"/>
      <c r="C182" s="265" t="s">
        <v>107</v>
      </c>
      <c r="D182" s="223"/>
      <c r="E182" s="228">
        <v>45</v>
      </c>
      <c r="F182" s="232"/>
      <c r="G182" s="232"/>
      <c r="H182" s="232"/>
      <c r="I182" s="232"/>
      <c r="J182" s="232"/>
      <c r="K182" s="232"/>
      <c r="L182" s="232"/>
      <c r="M182" s="232"/>
      <c r="N182" s="221"/>
      <c r="O182" s="221"/>
      <c r="P182" s="221"/>
      <c r="Q182" s="221"/>
      <c r="R182" s="221"/>
      <c r="S182" s="221"/>
      <c r="T182" s="222"/>
      <c r="U182" s="221"/>
      <c r="V182" s="211"/>
      <c r="W182" s="211"/>
      <c r="X182" s="211"/>
      <c r="Y182" s="211"/>
      <c r="Z182" s="211"/>
      <c r="AA182" s="211"/>
      <c r="AB182" s="211"/>
      <c r="AC182" s="211"/>
      <c r="AD182" s="211"/>
      <c r="AE182" s="211" t="s">
        <v>102</v>
      </c>
      <c r="AF182" s="211">
        <v>0</v>
      </c>
      <c r="AG182" s="211"/>
      <c r="AH182" s="211"/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1" x14ac:dyDescent="0.2">
      <c r="A183" s="212"/>
      <c r="B183" s="219"/>
      <c r="C183" s="265" t="s">
        <v>108</v>
      </c>
      <c r="D183" s="223"/>
      <c r="E183" s="228"/>
      <c r="F183" s="232"/>
      <c r="G183" s="232"/>
      <c r="H183" s="232"/>
      <c r="I183" s="232"/>
      <c r="J183" s="232"/>
      <c r="K183" s="232"/>
      <c r="L183" s="232"/>
      <c r="M183" s="232"/>
      <c r="N183" s="221"/>
      <c r="O183" s="221"/>
      <c r="P183" s="221"/>
      <c r="Q183" s="221"/>
      <c r="R183" s="221"/>
      <c r="S183" s="221"/>
      <c r="T183" s="222"/>
      <c r="U183" s="221"/>
      <c r="V183" s="211"/>
      <c r="W183" s="211"/>
      <c r="X183" s="211"/>
      <c r="Y183" s="211"/>
      <c r="Z183" s="211"/>
      <c r="AA183" s="211"/>
      <c r="AB183" s="211"/>
      <c r="AC183" s="211"/>
      <c r="AD183" s="211"/>
      <c r="AE183" s="211" t="s">
        <v>102</v>
      </c>
      <c r="AF183" s="211">
        <v>0</v>
      </c>
      <c r="AG183" s="211"/>
      <c r="AH183" s="211"/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1" x14ac:dyDescent="0.2">
      <c r="A184" s="212"/>
      <c r="B184" s="219"/>
      <c r="C184" s="265" t="s">
        <v>109</v>
      </c>
      <c r="D184" s="223"/>
      <c r="E184" s="228">
        <v>96</v>
      </c>
      <c r="F184" s="232"/>
      <c r="G184" s="232"/>
      <c r="H184" s="232"/>
      <c r="I184" s="232"/>
      <c r="J184" s="232"/>
      <c r="K184" s="232"/>
      <c r="L184" s="232"/>
      <c r="M184" s="232"/>
      <c r="N184" s="221"/>
      <c r="O184" s="221"/>
      <c r="P184" s="221"/>
      <c r="Q184" s="221"/>
      <c r="R184" s="221"/>
      <c r="S184" s="221"/>
      <c r="T184" s="222"/>
      <c r="U184" s="221"/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 t="s">
        <v>102</v>
      </c>
      <c r="AF184" s="211">
        <v>0</v>
      </c>
      <c r="AG184" s="211"/>
      <c r="AH184" s="211"/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outlineLevel="1" x14ac:dyDescent="0.2">
      <c r="A185" s="212"/>
      <c r="B185" s="219"/>
      <c r="C185" s="265" t="s">
        <v>110</v>
      </c>
      <c r="D185" s="223"/>
      <c r="E185" s="228">
        <v>25</v>
      </c>
      <c r="F185" s="232"/>
      <c r="G185" s="232"/>
      <c r="H185" s="232"/>
      <c r="I185" s="232"/>
      <c r="J185" s="232"/>
      <c r="K185" s="232"/>
      <c r="L185" s="232"/>
      <c r="M185" s="232"/>
      <c r="N185" s="221"/>
      <c r="O185" s="221"/>
      <c r="P185" s="221"/>
      <c r="Q185" s="221"/>
      <c r="R185" s="221"/>
      <c r="S185" s="221"/>
      <c r="T185" s="222"/>
      <c r="U185" s="221"/>
      <c r="V185" s="211"/>
      <c r="W185" s="211"/>
      <c r="X185" s="211"/>
      <c r="Y185" s="211"/>
      <c r="Z185" s="211"/>
      <c r="AA185" s="211"/>
      <c r="AB185" s="211"/>
      <c r="AC185" s="211"/>
      <c r="AD185" s="211"/>
      <c r="AE185" s="211" t="s">
        <v>102</v>
      </c>
      <c r="AF185" s="211">
        <v>0</v>
      </c>
      <c r="AG185" s="211"/>
      <c r="AH185" s="211"/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211"/>
      <c r="AX185" s="211"/>
      <c r="AY185" s="211"/>
      <c r="AZ185" s="211"/>
      <c r="BA185" s="211"/>
      <c r="BB185" s="211"/>
      <c r="BC185" s="211"/>
      <c r="BD185" s="211"/>
      <c r="BE185" s="211"/>
      <c r="BF185" s="211"/>
      <c r="BG185" s="211"/>
      <c r="BH185" s="211"/>
    </row>
    <row r="186" spans="1:60" outlineLevel="1" x14ac:dyDescent="0.2">
      <c r="A186" s="212"/>
      <c r="B186" s="219"/>
      <c r="C186" s="265" t="s">
        <v>111</v>
      </c>
      <c r="D186" s="223"/>
      <c r="E186" s="228">
        <v>17</v>
      </c>
      <c r="F186" s="232"/>
      <c r="G186" s="232"/>
      <c r="H186" s="232"/>
      <c r="I186" s="232"/>
      <c r="J186" s="232"/>
      <c r="K186" s="232"/>
      <c r="L186" s="232"/>
      <c r="M186" s="232"/>
      <c r="N186" s="221"/>
      <c r="O186" s="221"/>
      <c r="P186" s="221"/>
      <c r="Q186" s="221"/>
      <c r="R186" s="221"/>
      <c r="S186" s="221"/>
      <c r="T186" s="222"/>
      <c r="U186" s="221"/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 t="s">
        <v>102</v>
      </c>
      <c r="AF186" s="211">
        <v>0</v>
      </c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ht="22.5" outlineLevel="1" x14ac:dyDescent="0.2">
      <c r="A187" s="212">
        <v>18</v>
      </c>
      <c r="B187" s="219" t="s">
        <v>235</v>
      </c>
      <c r="C187" s="264" t="s">
        <v>236</v>
      </c>
      <c r="D187" s="221" t="s">
        <v>237</v>
      </c>
      <c r="E187" s="227">
        <v>16</v>
      </c>
      <c r="F187" s="231">
        <f>H187+J187</f>
        <v>0</v>
      </c>
      <c r="G187" s="232">
        <f>ROUND(E187*F187,2)</f>
        <v>0</v>
      </c>
      <c r="H187" s="232"/>
      <c r="I187" s="232">
        <f>ROUND(E187*H187,2)</f>
        <v>0</v>
      </c>
      <c r="J187" s="232"/>
      <c r="K187" s="232">
        <f>ROUND(E187*J187,2)</f>
        <v>0</v>
      </c>
      <c r="L187" s="232">
        <v>21</v>
      </c>
      <c r="M187" s="232">
        <f>G187*(1+L187/100)</f>
        <v>0</v>
      </c>
      <c r="N187" s="221">
        <v>6.9000000000000006E-2</v>
      </c>
      <c r="O187" s="221">
        <f>ROUND(E187*N187,5)</f>
        <v>1.1040000000000001</v>
      </c>
      <c r="P187" s="221">
        <v>0</v>
      </c>
      <c r="Q187" s="221">
        <f>ROUND(E187*P187,5)</f>
        <v>0</v>
      </c>
      <c r="R187" s="221"/>
      <c r="S187" s="221"/>
      <c r="T187" s="222">
        <v>0</v>
      </c>
      <c r="U187" s="221">
        <f>ROUND(E187*T187,2)</f>
        <v>0</v>
      </c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 t="s">
        <v>189</v>
      </c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1" x14ac:dyDescent="0.2">
      <c r="A188" s="212"/>
      <c r="B188" s="219"/>
      <c r="C188" s="265" t="s">
        <v>238</v>
      </c>
      <c r="D188" s="223"/>
      <c r="E188" s="228">
        <v>1</v>
      </c>
      <c r="F188" s="232"/>
      <c r="G188" s="232"/>
      <c r="H188" s="232"/>
      <c r="I188" s="232"/>
      <c r="J188" s="232"/>
      <c r="K188" s="232"/>
      <c r="L188" s="232"/>
      <c r="M188" s="232"/>
      <c r="N188" s="221"/>
      <c r="O188" s="221"/>
      <c r="P188" s="221"/>
      <c r="Q188" s="221"/>
      <c r="R188" s="221"/>
      <c r="S188" s="221"/>
      <c r="T188" s="222"/>
      <c r="U188" s="221"/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 t="s">
        <v>102</v>
      </c>
      <c r="AF188" s="211">
        <v>0</v>
      </c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outlineLevel="1" x14ac:dyDescent="0.2">
      <c r="A189" s="212"/>
      <c r="B189" s="219"/>
      <c r="C189" s="265" t="s">
        <v>239</v>
      </c>
      <c r="D189" s="223"/>
      <c r="E189" s="228">
        <v>1</v>
      </c>
      <c r="F189" s="232"/>
      <c r="G189" s="232"/>
      <c r="H189" s="232"/>
      <c r="I189" s="232"/>
      <c r="J189" s="232"/>
      <c r="K189" s="232"/>
      <c r="L189" s="232"/>
      <c r="M189" s="232"/>
      <c r="N189" s="221"/>
      <c r="O189" s="221"/>
      <c r="P189" s="221"/>
      <c r="Q189" s="221"/>
      <c r="R189" s="221"/>
      <c r="S189" s="221"/>
      <c r="T189" s="222"/>
      <c r="U189" s="221"/>
      <c r="V189" s="211"/>
      <c r="W189" s="211"/>
      <c r="X189" s="211"/>
      <c r="Y189" s="211"/>
      <c r="Z189" s="211"/>
      <c r="AA189" s="211"/>
      <c r="AB189" s="211"/>
      <c r="AC189" s="211"/>
      <c r="AD189" s="211"/>
      <c r="AE189" s="211" t="s">
        <v>102</v>
      </c>
      <c r="AF189" s="211">
        <v>0</v>
      </c>
      <c r="AG189" s="211"/>
      <c r="AH189" s="21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</row>
    <row r="190" spans="1:60" outlineLevel="1" x14ac:dyDescent="0.2">
      <c r="A190" s="212"/>
      <c r="B190" s="219"/>
      <c r="C190" s="265" t="s">
        <v>240</v>
      </c>
      <c r="D190" s="223"/>
      <c r="E190" s="228">
        <v>4</v>
      </c>
      <c r="F190" s="232"/>
      <c r="G190" s="232"/>
      <c r="H190" s="232"/>
      <c r="I190" s="232"/>
      <c r="J190" s="232"/>
      <c r="K190" s="232"/>
      <c r="L190" s="232"/>
      <c r="M190" s="232"/>
      <c r="N190" s="221"/>
      <c r="O190" s="221"/>
      <c r="P190" s="221"/>
      <c r="Q190" s="221"/>
      <c r="R190" s="221"/>
      <c r="S190" s="221"/>
      <c r="T190" s="222"/>
      <c r="U190" s="221"/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 t="s">
        <v>102</v>
      </c>
      <c r="AF190" s="211">
        <v>0</v>
      </c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1" x14ac:dyDescent="0.2">
      <c r="A191" s="212"/>
      <c r="B191" s="219"/>
      <c r="C191" s="265" t="s">
        <v>241</v>
      </c>
      <c r="D191" s="223"/>
      <c r="E191" s="228">
        <v>3</v>
      </c>
      <c r="F191" s="232"/>
      <c r="G191" s="232"/>
      <c r="H191" s="232"/>
      <c r="I191" s="232"/>
      <c r="J191" s="232"/>
      <c r="K191" s="232"/>
      <c r="L191" s="232"/>
      <c r="M191" s="232"/>
      <c r="N191" s="221"/>
      <c r="O191" s="221"/>
      <c r="P191" s="221"/>
      <c r="Q191" s="221"/>
      <c r="R191" s="221"/>
      <c r="S191" s="221"/>
      <c r="T191" s="222"/>
      <c r="U191" s="221"/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 t="s">
        <v>102</v>
      </c>
      <c r="AF191" s="211">
        <v>0</v>
      </c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1" x14ac:dyDescent="0.2">
      <c r="A192" s="212"/>
      <c r="B192" s="219"/>
      <c r="C192" s="265" t="s">
        <v>242</v>
      </c>
      <c r="D192" s="223"/>
      <c r="E192" s="228"/>
      <c r="F192" s="232"/>
      <c r="G192" s="232"/>
      <c r="H192" s="232"/>
      <c r="I192" s="232"/>
      <c r="J192" s="232"/>
      <c r="K192" s="232"/>
      <c r="L192" s="232"/>
      <c r="M192" s="232"/>
      <c r="N192" s="221"/>
      <c r="O192" s="221"/>
      <c r="P192" s="221"/>
      <c r="Q192" s="221"/>
      <c r="R192" s="221"/>
      <c r="S192" s="221"/>
      <c r="T192" s="222"/>
      <c r="U192" s="221"/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 t="s">
        <v>102</v>
      </c>
      <c r="AF192" s="211">
        <v>0</v>
      </c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1" x14ac:dyDescent="0.2">
      <c r="A193" s="212"/>
      <c r="B193" s="219"/>
      <c r="C193" s="265" t="s">
        <v>243</v>
      </c>
      <c r="D193" s="223"/>
      <c r="E193" s="228">
        <v>1</v>
      </c>
      <c r="F193" s="232"/>
      <c r="G193" s="232"/>
      <c r="H193" s="232"/>
      <c r="I193" s="232"/>
      <c r="J193" s="232"/>
      <c r="K193" s="232"/>
      <c r="L193" s="232"/>
      <c r="M193" s="232"/>
      <c r="N193" s="221"/>
      <c r="O193" s="221"/>
      <c r="P193" s="221"/>
      <c r="Q193" s="221"/>
      <c r="R193" s="221"/>
      <c r="S193" s="221"/>
      <c r="T193" s="222"/>
      <c r="U193" s="221"/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 t="s">
        <v>102</v>
      </c>
      <c r="AF193" s="211">
        <v>0</v>
      </c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1" x14ac:dyDescent="0.2">
      <c r="A194" s="212"/>
      <c r="B194" s="219"/>
      <c r="C194" s="265" t="s">
        <v>108</v>
      </c>
      <c r="D194" s="223"/>
      <c r="E194" s="228"/>
      <c r="F194" s="232"/>
      <c r="G194" s="232"/>
      <c r="H194" s="232"/>
      <c r="I194" s="232"/>
      <c r="J194" s="232"/>
      <c r="K194" s="232"/>
      <c r="L194" s="232"/>
      <c r="M194" s="232"/>
      <c r="N194" s="221"/>
      <c r="O194" s="221"/>
      <c r="P194" s="221"/>
      <c r="Q194" s="221"/>
      <c r="R194" s="221"/>
      <c r="S194" s="221"/>
      <c r="T194" s="222"/>
      <c r="U194" s="221"/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 t="s">
        <v>102</v>
      </c>
      <c r="AF194" s="211">
        <v>0</v>
      </c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1" x14ac:dyDescent="0.2">
      <c r="A195" s="212"/>
      <c r="B195" s="219"/>
      <c r="C195" s="265" t="s">
        <v>244</v>
      </c>
      <c r="D195" s="223"/>
      <c r="E195" s="228">
        <v>4</v>
      </c>
      <c r="F195" s="232"/>
      <c r="G195" s="232"/>
      <c r="H195" s="232"/>
      <c r="I195" s="232"/>
      <c r="J195" s="232"/>
      <c r="K195" s="232"/>
      <c r="L195" s="232"/>
      <c r="M195" s="232"/>
      <c r="N195" s="221"/>
      <c r="O195" s="221"/>
      <c r="P195" s="221"/>
      <c r="Q195" s="221"/>
      <c r="R195" s="221"/>
      <c r="S195" s="221"/>
      <c r="T195" s="222"/>
      <c r="U195" s="221"/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 t="s">
        <v>102</v>
      </c>
      <c r="AF195" s="211">
        <v>0</v>
      </c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outlineLevel="1" x14ac:dyDescent="0.2">
      <c r="A196" s="212"/>
      <c r="B196" s="219"/>
      <c r="C196" s="265" t="s">
        <v>122</v>
      </c>
      <c r="D196" s="223"/>
      <c r="E196" s="228">
        <v>1</v>
      </c>
      <c r="F196" s="232"/>
      <c r="G196" s="232"/>
      <c r="H196" s="232"/>
      <c r="I196" s="232"/>
      <c r="J196" s="232"/>
      <c r="K196" s="232"/>
      <c r="L196" s="232"/>
      <c r="M196" s="232"/>
      <c r="N196" s="221"/>
      <c r="O196" s="221"/>
      <c r="P196" s="221"/>
      <c r="Q196" s="221"/>
      <c r="R196" s="221"/>
      <c r="S196" s="221"/>
      <c r="T196" s="222"/>
      <c r="U196" s="221"/>
      <c r="V196" s="211"/>
      <c r="W196" s="211"/>
      <c r="X196" s="211"/>
      <c r="Y196" s="211"/>
      <c r="Z196" s="211"/>
      <c r="AA196" s="211"/>
      <c r="AB196" s="211"/>
      <c r="AC196" s="211"/>
      <c r="AD196" s="211"/>
      <c r="AE196" s="211" t="s">
        <v>102</v>
      </c>
      <c r="AF196" s="211">
        <v>0</v>
      </c>
      <c r="AG196" s="211"/>
      <c r="AH196" s="211"/>
      <c r="AI196" s="211"/>
      <c r="AJ196" s="211"/>
      <c r="AK196" s="211"/>
      <c r="AL196" s="211"/>
      <c r="AM196" s="211"/>
      <c r="AN196" s="211"/>
      <c r="AO196" s="211"/>
      <c r="AP196" s="211"/>
      <c r="AQ196" s="211"/>
      <c r="AR196" s="211"/>
      <c r="AS196" s="211"/>
      <c r="AT196" s="211"/>
      <c r="AU196" s="211"/>
      <c r="AV196" s="211"/>
      <c r="AW196" s="211"/>
      <c r="AX196" s="211"/>
      <c r="AY196" s="211"/>
      <c r="AZ196" s="211"/>
      <c r="BA196" s="211"/>
      <c r="BB196" s="211"/>
      <c r="BC196" s="211"/>
      <c r="BD196" s="211"/>
      <c r="BE196" s="211"/>
      <c r="BF196" s="211"/>
      <c r="BG196" s="211"/>
      <c r="BH196" s="211"/>
    </row>
    <row r="197" spans="1:60" outlineLevel="1" x14ac:dyDescent="0.2">
      <c r="A197" s="212"/>
      <c r="B197" s="219"/>
      <c r="C197" s="265" t="s">
        <v>245</v>
      </c>
      <c r="D197" s="223"/>
      <c r="E197" s="228">
        <v>1</v>
      </c>
      <c r="F197" s="232"/>
      <c r="G197" s="232"/>
      <c r="H197" s="232"/>
      <c r="I197" s="232"/>
      <c r="J197" s="232"/>
      <c r="K197" s="232"/>
      <c r="L197" s="232"/>
      <c r="M197" s="232"/>
      <c r="N197" s="221"/>
      <c r="O197" s="221"/>
      <c r="P197" s="221"/>
      <c r="Q197" s="221"/>
      <c r="R197" s="221"/>
      <c r="S197" s="221"/>
      <c r="T197" s="222"/>
      <c r="U197" s="221"/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 t="s">
        <v>102</v>
      </c>
      <c r="AF197" s="211">
        <v>0</v>
      </c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ht="22.5" outlineLevel="1" x14ac:dyDescent="0.2">
      <c r="A198" s="212">
        <v>19</v>
      </c>
      <c r="B198" s="219" t="s">
        <v>246</v>
      </c>
      <c r="C198" s="264" t="s">
        <v>247</v>
      </c>
      <c r="D198" s="221" t="s">
        <v>237</v>
      </c>
      <c r="E198" s="227">
        <v>16</v>
      </c>
      <c r="F198" s="231">
        <f>H198+J198</f>
        <v>0</v>
      </c>
      <c r="G198" s="232">
        <f>ROUND(E198*F198,2)</f>
        <v>0</v>
      </c>
      <c r="H198" s="232"/>
      <c r="I198" s="232">
        <f>ROUND(E198*H198,2)</f>
        <v>0</v>
      </c>
      <c r="J198" s="232"/>
      <c r="K198" s="232">
        <f>ROUND(E198*J198,2)</f>
        <v>0</v>
      </c>
      <c r="L198" s="232">
        <v>21</v>
      </c>
      <c r="M198" s="232">
        <f>G198*(1+L198/100)</f>
        <v>0</v>
      </c>
      <c r="N198" s="221">
        <v>6.9000000000000006E-2</v>
      </c>
      <c r="O198" s="221">
        <f>ROUND(E198*N198,5)</f>
        <v>1.1040000000000001</v>
      </c>
      <c r="P198" s="221">
        <v>0</v>
      </c>
      <c r="Q198" s="221">
        <f>ROUND(E198*P198,5)</f>
        <v>0</v>
      </c>
      <c r="R198" s="221"/>
      <c r="S198" s="221"/>
      <c r="T198" s="222">
        <v>0</v>
      </c>
      <c r="U198" s="221">
        <f>ROUND(E198*T198,2)</f>
        <v>0</v>
      </c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 t="s">
        <v>189</v>
      </c>
      <c r="AF198" s="211"/>
      <c r="AG198" s="211"/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outlineLevel="1" x14ac:dyDescent="0.2">
      <c r="A199" s="212"/>
      <c r="B199" s="219"/>
      <c r="C199" s="265" t="s">
        <v>238</v>
      </c>
      <c r="D199" s="223"/>
      <c r="E199" s="228">
        <v>1</v>
      </c>
      <c r="F199" s="232"/>
      <c r="G199" s="232"/>
      <c r="H199" s="232"/>
      <c r="I199" s="232"/>
      <c r="J199" s="232"/>
      <c r="K199" s="232"/>
      <c r="L199" s="232"/>
      <c r="M199" s="232"/>
      <c r="N199" s="221"/>
      <c r="O199" s="221"/>
      <c r="P199" s="221"/>
      <c r="Q199" s="221"/>
      <c r="R199" s="221"/>
      <c r="S199" s="221"/>
      <c r="T199" s="222"/>
      <c r="U199" s="221"/>
      <c r="V199" s="211"/>
      <c r="W199" s="211"/>
      <c r="X199" s="211"/>
      <c r="Y199" s="211"/>
      <c r="Z199" s="211"/>
      <c r="AA199" s="211"/>
      <c r="AB199" s="211"/>
      <c r="AC199" s="211"/>
      <c r="AD199" s="211"/>
      <c r="AE199" s="211" t="s">
        <v>102</v>
      </c>
      <c r="AF199" s="211">
        <v>0</v>
      </c>
      <c r="AG199" s="211"/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  <c r="AS199" s="211"/>
      <c r="AT199" s="211"/>
      <c r="AU199" s="211"/>
      <c r="AV199" s="211"/>
      <c r="AW199" s="211"/>
      <c r="AX199" s="211"/>
      <c r="AY199" s="211"/>
      <c r="AZ199" s="211"/>
      <c r="BA199" s="211"/>
      <c r="BB199" s="211"/>
      <c r="BC199" s="211"/>
      <c r="BD199" s="211"/>
      <c r="BE199" s="211"/>
      <c r="BF199" s="211"/>
      <c r="BG199" s="211"/>
      <c r="BH199" s="211"/>
    </row>
    <row r="200" spans="1:60" outlineLevel="1" x14ac:dyDescent="0.2">
      <c r="A200" s="212"/>
      <c r="B200" s="219"/>
      <c r="C200" s="265" t="s">
        <v>239</v>
      </c>
      <c r="D200" s="223"/>
      <c r="E200" s="228">
        <v>1</v>
      </c>
      <c r="F200" s="232"/>
      <c r="G200" s="232"/>
      <c r="H200" s="232"/>
      <c r="I200" s="232"/>
      <c r="J200" s="232"/>
      <c r="K200" s="232"/>
      <c r="L200" s="232"/>
      <c r="M200" s="232"/>
      <c r="N200" s="221"/>
      <c r="O200" s="221"/>
      <c r="P200" s="221"/>
      <c r="Q200" s="221"/>
      <c r="R200" s="221"/>
      <c r="S200" s="221"/>
      <c r="T200" s="222"/>
      <c r="U200" s="221"/>
      <c r="V200" s="211"/>
      <c r="W200" s="211"/>
      <c r="X200" s="211"/>
      <c r="Y200" s="211"/>
      <c r="Z200" s="211"/>
      <c r="AA200" s="211"/>
      <c r="AB200" s="211"/>
      <c r="AC200" s="211"/>
      <c r="AD200" s="211"/>
      <c r="AE200" s="211" t="s">
        <v>102</v>
      </c>
      <c r="AF200" s="211">
        <v>0</v>
      </c>
      <c r="AG200" s="211"/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1" x14ac:dyDescent="0.2">
      <c r="A201" s="212"/>
      <c r="B201" s="219"/>
      <c r="C201" s="265" t="s">
        <v>240</v>
      </c>
      <c r="D201" s="223"/>
      <c r="E201" s="228">
        <v>4</v>
      </c>
      <c r="F201" s="232"/>
      <c r="G201" s="232"/>
      <c r="H201" s="232"/>
      <c r="I201" s="232"/>
      <c r="J201" s="232"/>
      <c r="K201" s="232"/>
      <c r="L201" s="232"/>
      <c r="M201" s="232"/>
      <c r="N201" s="221"/>
      <c r="O201" s="221"/>
      <c r="P201" s="221"/>
      <c r="Q201" s="221"/>
      <c r="R201" s="221"/>
      <c r="S201" s="221"/>
      <c r="T201" s="222"/>
      <c r="U201" s="221"/>
      <c r="V201" s="211"/>
      <c r="W201" s="211"/>
      <c r="X201" s="211"/>
      <c r="Y201" s="211"/>
      <c r="Z201" s="211"/>
      <c r="AA201" s="211"/>
      <c r="AB201" s="211"/>
      <c r="AC201" s="211"/>
      <c r="AD201" s="211"/>
      <c r="AE201" s="211" t="s">
        <v>102</v>
      </c>
      <c r="AF201" s="211">
        <v>0</v>
      </c>
      <c r="AG201" s="211"/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outlineLevel="1" x14ac:dyDescent="0.2">
      <c r="A202" s="212"/>
      <c r="B202" s="219"/>
      <c r="C202" s="265" t="s">
        <v>248</v>
      </c>
      <c r="D202" s="223"/>
      <c r="E202" s="228">
        <v>2</v>
      </c>
      <c r="F202" s="232"/>
      <c r="G202" s="232"/>
      <c r="H202" s="232"/>
      <c r="I202" s="232"/>
      <c r="J202" s="232"/>
      <c r="K202" s="232"/>
      <c r="L202" s="232"/>
      <c r="M202" s="232"/>
      <c r="N202" s="221"/>
      <c r="O202" s="221"/>
      <c r="P202" s="221"/>
      <c r="Q202" s="221"/>
      <c r="R202" s="221"/>
      <c r="S202" s="221"/>
      <c r="T202" s="222"/>
      <c r="U202" s="221"/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 t="s">
        <v>102</v>
      </c>
      <c r="AF202" s="211">
        <v>0</v>
      </c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1" x14ac:dyDescent="0.2">
      <c r="A203" s="212"/>
      <c r="B203" s="219"/>
      <c r="C203" s="265" t="s">
        <v>249</v>
      </c>
      <c r="D203" s="223"/>
      <c r="E203" s="228">
        <v>1</v>
      </c>
      <c r="F203" s="232"/>
      <c r="G203" s="232"/>
      <c r="H203" s="232"/>
      <c r="I203" s="232"/>
      <c r="J203" s="232"/>
      <c r="K203" s="232"/>
      <c r="L203" s="232"/>
      <c r="M203" s="232"/>
      <c r="N203" s="221"/>
      <c r="O203" s="221"/>
      <c r="P203" s="221"/>
      <c r="Q203" s="221"/>
      <c r="R203" s="221"/>
      <c r="S203" s="221"/>
      <c r="T203" s="222"/>
      <c r="U203" s="22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 t="s">
        <v>102</v>
      </c>
      <c r="AF203" s="211">
        <v>0</v>
      </c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1" x14ac:dyDescent="0.2">
      <c r="A204" s="212"/>
      <c r="B204" s="219"/>
      <c r="C204" s="265" t="s">
        <v>250</v>
      </c>
      <c r="D204" s="223"/>
      <c r="E204" s="228">
        <v>2</v>
      </c>
      <c r="F204" s="232"/>
      <c r="G204" s="232"/>
      <c r="H204" s="232"/>
      <c r="I204" s="232"/>
      <c r="J204" s="232"/>
      <c r="K204" s="232"/>
      <c r="L204" s="232"/>
      <c r="M204" s="232"/>
      <c r="N204" s="221"/>
      <c r="O204" s="221"/>
      <c r="P204" s="221"/>
      <c r="Q204" s="221"/>
      <c r="R204" s="221"/>
      <c r="S204" s="221"/>
      <c r="T204" s="222"/>
      <c r="U204" s="221"/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 t="s">
        <v>102</v>
      </c>
      <c r="AF204" s="211">
        <v>0</v>
      </c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1" x14ac:dyDescent="0.2">
      <c r="A205" s="212"/>
      <c r="B205" s="219"/>
      <c r="C205" s="265" t="s">
        <v>108</v>
      </c>
      <c r="D205" s="223"/>
      <c r="E205" s="228"/>
      <c r="F205" s="232"/>
      <c r="G205" s="232"/>
      <c r="H205" s="232"/>
      <c r="I205" s="232"/>
      <c r="J205" s="232"/>
      <c r="K205" s="232"/>
      <c r="L205" s="232"/>
      <c r="M205" s="232"/>
      <c r="N205" s="221"/>
      <c r="O205" s="221"/>
      <c r="P205" s="221"/>
      <c r="Q205" s="221"/>
      <c r="R205" s="221"/>
      <c r="S205" s="221"/>
      <c r="T205" s="222"/>
      <c r="U205" s="221"/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 t="s">
        <v>102</v>
      </c>
      <c r="AF205" s="211">
        <v>0</v>
      </c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1" x14ac:dyDescent="0.2">
      <c r="A206" s="212"/>
      <c r="B206" s="219"/>
      <c r="C206" s="265" t="s">
        <v>251</v>
      </c>
      <c r="D206" s="223"/>
      <c r="E206" s="228">
        <v>3</v>
      </c>
      <c r="F206" s="232"/>
      <c r="G206" s="232"/>
      <c r="H206" s="232"/>
      <c r="I206" s="232"/>
      <c r="J206" s="232"/>
      <c r="K206" s="232"/>
      <c r="L206" s="232"/>
      <c r="M206" s="232"/>
      <c r="N206" s="221"/>
      <c r="O206" s="221"/>
      <c r="P206" s="221"/>
      <c r="Q206" s="221"/>
      <c r="R206" s="221"/>
      <c r="S206" s="221"/>
      <c r="T206" s="222"/>
      <c r="U206" s="221"/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 t="s">
        <v>102</v>
      </c>
      <c r="AF206" s="211">
        <v>0</v>
      </c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outlineLevel="1" x14ac:dyDescent="0.2">
      <c r="A207" s="212"/>
      <c r="B207" s="219"/>
      <c r="C207" s="265" t="s">
        <v>122</v>
      </c>
      <c r="D207" s="223"/>
      <c r="E207" s="228">
        <v>1</v>
      </c>
      <c r="F207" s="232"/>
      <c r="G207" s="232"/>
      <c r="H207" s="232"/>
      <c r="I207" s="232"/>
      <c r="J207" s="232"/>
      <c r="K207" s="232"/>
      <c r="L207" s="232"/>
      <c r="M207" s="232"/>
      <c r="N207" s="221"/>
      <c r="O207" s="221"/>
      <c r="P207" s="221"/>
      <c r="Q207" s="221"/>
      <c r="R207" s="221"/>
      <c r="S207" s="221"/>
      <c r="T207" s="222"/>
      <c r="U207" s="221"/>
      <c r="V207" s="211"/>
      <c r="W207" s="211"/>
      <c r="X207" s="211"/>
      <c r="Y207" s="211"/>
      <c r="Z207" s="211"/>
      <c r="AA207" s="211"/>
      <c r="AB207" s="211"/>
      <c r="AC207" s="211"/>
      <c r="AD207" s="211"/>
      <c r="AE207" s="211" t="s">
        <v>102</v>
      </c>
      <c r="AF207" s="211">
        <v>0</v>
      </c>
      <c r="AG207" s="211"/>
      <c r="AH207" s="211"/>
      <c r="AI207" s="211"/>
      <c r="AJ207" s="211"/>
      <c r="AK207" s="211"/>
      <c r="AL207" s="211"/>
      <c r="AM207" s="211"/>
      <c r="AN207" s="211"/>
      <c r="AO207" s="211"/>
      <c r="AP207" s="211"/>
      <c r="AQ207" s="211"/>
      <c r="AR207" s="211"/>
      <c r="AS207" s="211"/>
      <c r="AT207" s="211"/>
      <c r="AU207" s="211"/>
      <c r="AV207" s="211"/>
      <c r="AW207" s="211"/>
      <c r="AX207" s="211"/>
      <c r="AY207" s="211"/>
      <c r="AZ207" s="211"/>
      <c r="BA207" s="211"/>
      <c r="BB207" s="211"/>
      <c r="BC207" s="211"/>
      <c r="BD207" s="211"/>
      <c r="BE207" s="211"/>
      <c r="BF207" s="211"/>
      <c r="BG207" s="211"/>
      <c r="BH207" s="211"/>
    </row>
    <row r="208" spans="1:60" outlineLevel="1" x14ac:dyDescent="0.2">
      <c r="A208" s="212"/>
      <c r="B208" s="219"/>
      <c r="C208" s="265" t="s">
        <v>245</v>
      </c>
      <c r="D208" s="223"/>
      <c r="E208" s="228">
        <v>1</v>
      </c>
      <c r="F208" s="232"/>
      <c r="G208" s="232"/>
      <c r="H208" s="232"/>
      <c r="I208" s="232"/>
      <c r="J208" s="232"/>
      <c r="K208" s="232"/>
      <c r="L208" s="232"/>
      <c r="M208" s="232"/>
      <c r="N208" s="221"/>
      <c r="O208" s="221"/>
      <c r="P208" s="221"/>
      <c r="Q208" s="221"/>
      <c r="R208" s="221"/>
      <c r="S208" s="221"/>
      <c r="T208" s="222"/>
      <c r="U208" s="221"/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 t="s">
        <v>102</v>
      </c>
      <c r="AF208" s="211">
        <v>0</v>
      </c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ht="22.5" outlineLevel="1" x14ac:dyDescent="0.2">
      <c r="A209" s="212">
        <v>20</v>
      </c>
      <c r="B209" s="219" t="s">
        <v>252</v>
      </c>
      <c r="C209" s="264" t="s">
        <v>253</v>
      </c>
      <c r="D209" s="221" t="s">
        <v>237</v>
      </c>
      <c r="E209" s="227">
        <v>54</v>
      </c>
      <c r="F209" s="231">
        <f>H209+J209</f>
        <v>0</v>
      </c>
      <c r="G209" s="232">
        <f>ROUND(E209*F209,2)</f>
        <v>0</v>
      </c>
      <c r="H209" s="232"/>
      <c r="I209" s="232">
        <f>ROUND(E209*H209,2)</f>
        <v>0</v>
      </c>
      <c r="J209" s="232"/>
      <c r="K209" s="232">
        <f>ROUND(E209*J209,2)</f>
        <v>0</v>
      </c>
      <c r="L209" s="232">
        <v>21</v>
      </c>
      <c r="M209" s="232">
        <f>G209*(1+L209/100)</f>
        <v>0</v>
      </c>
      <c r="N209" s="221">
        <v>4.8300000000000003E-2</v>
      </c>
      <c r="O209" s="221">
        <f>ROUND(E209*N209,5)</f>
        <v>2.6082000000000001</v>
      </c>
      <c r="P209" s="221">
        <v>0</v>
      </c>
      <c r="Q209" s="221">
        <f>ROUND(E209*P209,5)</f>
        <v>0</v>
      </c>
      <c r="R209" s="221"/>
      <c r="S209" s="221"/>
      <c r="T209" s="222">
        <v>0</v>
      </c>
      <c r="U209" s="221">
        <f>ROUND(E209*T209,2)</f>
        <v>0</v>
      </c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 t="s">
        <v>189</v>
      </c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1" x14ac:dyDescent="0.2">
      <c r="A210" s="212"/>
      <c r="B210" s="219"/>
      <c r="C210" s="265" t="s">
        <v>254</v>
      </c>
      <c r="D210" s="223"/>
      <c r="E210" s="228">
        <v>3</v>
      </c>
      <c r="F210" s="232"/>
      <c r="G210" s="232"/>
      <c r="H210" s="232"/>
      <c r="I210" s="232"/>
      <c r="J210" s="232"/>
      <c r="K210" s="232"/>
      <c r="L210" s="232"/>
      <c r="M210" s="232"/>
      <c r="N210" s="221"/>
      <c r="O210" s="221"/>
      <c r="P210" s="221"/>
      <c r="Q210" s="221"/>
      <c r="R210" s="221"/>
      <c r="S210" s="221"/>
      <c r="T210" s="222"/>
      <c r="U210" s="221"/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 t="s">
        <v>102</v>
      </c>
      <c r="AF210" s="211">
        <v>0</v>
      </c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1" x14ac:dyDescent="0.2">
      <c r="A211" s="212"/>
      <c r="B211" s="219"/>
      <c r="C211" s="265" t="s">
        <v>115</v>
      </c>
      <c r="D211" s="223"/>
      <c r="E211" s="228">
        <v>3</v>
      </c>
      <c r="F211" s="232"/>
      <c r="G211" s="232"/>
      <c r="H211" s="232"/>
      <c r="I211" s="232"/>
      <c r="J211" s="232"/>
      <c r="K211" s="232"/>
      <c r="L211" s="232"/>
      <c r="M211" s="232"/>
      <c r="N211" s="221"/>
      <c r="O211" s="221"/>
      <c r="P211" s="221"/>
      <c r="Q211" s="221"/>
      <c r="R211" s="221"/>
      <c r="S211" s="221"/>
      <c r="T211" s="222"/>
      <c r="U211" s="221"/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 t="s">
        <v>102</v>
      </c>
      <c r="AF211" s="211">
        <v>0</v>
      </c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1" x14ac:dyDescent="0.2">
      <c r="A212" s="212"/>
      <c r="B212" s="219"/>
      <c r="C212" s="265" t="s">
        <v>255</v>
      </c>
      <c r="D212" s="223"/>
      <c r="E212" s="228">
        <v>11</v>
      </c>
      <c r="F212" s="232"/>
      <c r="G212" s="232"/>
      <c r="H212" s="232"/>
      <c r="I212" s="232"/>
      <c r="J212" s="232"/>
      <c r="K212" s="232"/>
      <c r="L212" s="232"/>
      <c r="M212" s="232"/>
      <c r="N212" s="221"/>
      <c r="O212" s="221"/>
      <c r="P212" s="221"/>
      <c r="Q212" s="221"/>
      <c r="R212" s="221"/>
      <c r="S212" s="221"/>
      <c r="T212" s="222"/>
      <c r="U212" s="221"/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 t="s">
        <v>102</v>
      </c>
      <c r="AF212" s="211">
        <v>0</v>
      </c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1" x14ac:dyDescent="0.2">
      <c r="A213" s="212"/>
      <c r="B213" s="219"/>
      <c r="C213" s="265" t="s">
        <v>256</v>
      </c>
      <c r="D213" s="223"/>
      <c r="E213" s="228">
        <v>4</v>
      </c>
      <c r="F213" s="232"/>
      <c r="G213" s="232"/>
      <c r="H213" s="232"/>
      <c r="I213" s="232"/>
      <c r="J213" s="232"/>
      <c r="K213" s="232"/>
      <c r="L213" s="232"/>
      <c r="M213" s="232"/>
      <c r="N213" s="221"/>
      <c r="O213" s="221"/>
      <c r="P213" s="221"/>
      <c r="Q213" s="221"/>
      <c r="R213" s="221"/>
      <c r="S213" s="221"/>
      <c r="T213" s="222"/>
      <c r="U213" s="221"/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1" t="s">
        <v>102</v>
      </c>
      <c r="AF213" s="211">
        <v>0</v>
      </c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outlineLevel="1" x14ac:dyDescent="0.2">
      <c r="A214" s="212"/>
      <c r="B214" s="219"/>
      <c r="C214" s="265" t="s">
        <v>257</v>
      </c>
      <c r="D214" s="223"/>
      <c r="E214" s="228">
        <v>3</v>
      </c>
      <c r="F214" s="232"/>
      <c r="G214" s="232"/>
      <c r="H214" s="232"/>
      <c r="I214" s="232"/>
      <c r="J214" s="232"/>
      <c r="K214" s="232"/>
      <c r="L214" s="232"/>
      <c r="M214" s="232"/>
      <c r="N214" s="221"/>
      <c r="O214" s="221"/>
      <c r="P214" s="221"/>
      <c r="Q214" s="221"/>
      <c r="R214" s="221"/>
      <c r="S214" s="221"/>
      <c r="T214" s="222"/>
      <c r="U214" s="22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 t="s">
        <v>102</v>
      </c>
      <c r="AF214" s="211">
        <v>0</v>
      </c>
      <c r="AG214" s="211"/>
      <c r="AH214" s="211"/>
      <c r="AI214" s="211"/>
      <c r="AJ214" s="211"/>
      <c r="AK214" s="211"/>
      <c r="AL214" s="211"/>
      <c r="AM214" s="211"/>
      <c r="AN214" s="211"/>
      <c r="AO214" s="211"/>
      <c r="AP214" s="211"/>
      <c r="AQ214" s="211"/>
      <c r="AR214" s="211"/>
      <c r="AS214" s="211"/>
      <c r="AT214" s="211"/>
      <c r="AU214" s="211"/>
      <c r="AV214" s="211"/>
      <c r="AW214" s="211"/>
      <c r="AX214" s="211"/>
      <c r="AY214" s="211"/>
      <c r="AZ214" s="211"/>
      <c r="BA214" s="211"/>
      <c r="BB214" s="211"/>
      <c r="BC214" s="211"/>
      <c r="BD214" s="211"/>
      <c r="BE214" s="211"/>
      <c r="BF214" s="211"/>
      <c r="BG214" s="211"/>
      <c r="BH214" s="211"/>
    </row>
    <row r="215" spans="1:60" outlineLevel="1" x14ac:dyDescent="0.2">
      <c r="A215" s="212"/>
      <c r="B215" s="219"/>
      <c r="C215" s="265" t="s">
        <v>258</v>
      </c>
      <c r="D215" s="223"/>
      <c r="E215" s="228">
        <v>4</v>
      </c>
      <c r="F215" s="232"/>
      <c r="G215" s="232"/>
      <c r="H215" s="232"/>
      <c r="I215" s="232"/>
      <c r="J215" s="232"/>
      <c r="K215" s="232"/>
      <c r="L215" s="232"/>
      <c r="M215" s="232"/>
      <c r="N215" s="221"/>
      <c r="O215" s="221"/>
      <c r="P215" s="221"/>
      <c r="Q215" s="221"/>
      <c r="R215" s="221"/>
      <c r="S215" s="221"/>
      <c r="T215" s="222"/>
      <c r="U215" s="221"/>
      <c r="V215" s="211"/>
      <c r="W215" s="211"/>
      <c r="X215" s="211"/>
      <c r="Y215" s="211"/>
      <c r="Z215" s="211"/>
      <c r="AA215" s="211"/>
      <c r="AB215" s="211"/>
      <c r="AC215" s="211"/>
      <c r="AD215" s="211"/>
      <c r="AE215" s="211" t="s">
        <v>102</v>
      </c>
      <c r="AF215" s="211">
        <v>0</v>
      </c>
      <c r="AG215" s="211"/>
      <c r="AH215" s="211"/>
      <c r="AI215" s="211"/>
      <c r="AJ215" s="211"/>
      <c r="AK215" s="211"/>
      <c r="AL215" s="211"/>
      <c r="AM215" s="211"/>
      <c r="AN215" s="211"/>
      <c r="AO215" s="211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</row>
    <row r="216" spans="1:60" outlineLevel="1" x14ac:dyDescent="0.2">
      <c r="A216" s="212"/>
      <c r="B216" s="219"/>
      <c r="C216" s="265" t="s">
        <v>259</v>
      </c>
      <c r="D216" s="223"/>
      <c r="E216" s="228"/>
      <c r="F216" s="232"/>
      <c r="G216" s="232"/>
      <c r="H216" s="232"/>
      <c r="I216" s="232"/>
      <c r="J216" s="232"/>
      <c r="K216" s="232"/>
      <c r="L216" s="232"/>
      <c r="M216" s="232"/>
      <c r="N216" s="221"/>
      <c r="O216" s="221"/>
      <c r="P216" s="221"/>
      <c r="Q216" s="221"/>
      <c r="R216" s="221"/>
      <c r="S216" s="221"/>
      <c r="T216" s="222"/>
      <c r="U216" s="221"/>
      <c r="V216" s="211"/>
      <c r="W216" s="211"/>
      <c r="X216" s="211"/>
      <c r="Y216" s="211"/>
      <c r="Z216" s="211"/>
      <c r="AA216" s="211"/>
      <c r="AB216" s="211"/>
      <c r="AC216" s="211"/>
      <c r="AD216" s="211"/>
      <c r="AE216" s="211" t="s">
        <v>102</v>
      </c>
      <c r="AF216" s="211">
        <v>0</v>
      </c>
      <c r="AG216" s="211"/>
      <c r="AH216" s="211"/>
      <c r="AI216" s="211"/>
      <c r="AJ216" s="211"/>
      <c r="AK216" s="211"/>
      <c r="AL216" s="211"/>
      <c r="AM216" s="211"/>
      <c r="AN216" s="211"/>
      <c r="AO216" s="211"/>
      <c r="AP216" s="211"/>
      <c r="AQ216" s="211"/>
      <c r="AR216" s="211"/>
      <c r="AS216" s="211"/>
      <c r="AT216" s="211"/>
      <c r="AU216" s="211"/>
      <c r="AV216" s="211"/>
      <c r="AW216" s="211"/>
      <c r="AX216" s="211"/>
      <c r="AY216" s="211"/>
      <c r="AZ216" s="211"/>
      <c r="BA216" s="211"/>
      <c r="BB216" s="211"/>
      <c r="BC216" s="211"/>
      <c r="BD216" s="211"/>
      <c r="BE216" s="211"/>
      <c r="BF216" s="211"/>
      <c r="BG216" s="211"/>
      <c r="BH216" s="211"/>
    </row>
    <row r="217" spans="1:60" outlineLevel="1" x14ac:dyDescent="0.2">
      <c r="A217" s="212"/>
      <c r="B217" s="219"/>
      <c r="C217" s="265" t="s">
        <v>260</v>
      </c>
      <c r="D217" s="223"/>
      <c r="E217" s="228">
        <v>18</v>
      </c>
      <c r="F217" s="232"/>
      <c r="G217" s="232"/>
      <c r="H217" s="232"/>
      <c r="I217" s="232"/>
      <c r="J217" s="232"/>
      <c r="K217" s="232"/>
      <c r="L217" s="232"/>
      <c r="M217" s="232"/>
      <c r="N217" s="221"/>
      <c r="O217" s="221"/>
      <c r="P217" s="221"/>
      <c r="Q217" s="221"/>
      <c r="R217" s="221"/>
      <c r="S217" s="221"/>
      <c r="T217" s="222"/>
      <c r="U217" s="221"/>
      <c r="V217" s="211"/>
      <c r="W217" s="211"/>
      <c r="X217" s="211"/>
      <c r="Y217" s="211"/>
      <c r="Z217" s="211"/>
      <c r="AA217" s="211"/>
      <c r="AB217" s="211"/>
      <c r="AC217" s="211"/>
      <c r="AD217" s="211"/>
      <c r="AE217" s="211" t="s">
        <v>102</v>
      </c>
      <c r="AF217" s="211">
        <v>0</v>
      </c>
      <c r="AG217" s="211"/>
      <c r="AH217" s="211"/>
      <c r="AI217" s="211"/>
      <c r="AJ217" s="211"/>
      <c r="AK217" s="211"/>
      <c r="AL217" s="211"/>
      <c r="AM217" s="211"/>
      <c r="AN217" s="211"/>
      <c r="AO217" s="211"/>
      <c r="AP217" s="211"/>
      <c r="AQ217" s="211"/>
      <c r="AR217" s="211"/>
      <c r="AS217" s="211"/>
      <c r="AT217" s="211"/>
      <c r="AU217" s="211"/>
      <c r="AV217" s="211"/>
      <c r="AW217" s="211"/>
      <c r="AX217" s="211"/>
      <c r="AY217" s="211"/>
      <c r="AZ217" s="211"/>
      <c r="BA217" s="211"/>
      <c r="BB217" s="211"/>
      <c r="BC217" s="211"/>
      <c r="BD217" s="211"/>
      <c r="BE217" s="211"/>
      <c r="BF217" s="211"/>
      <c r="BG217" s="211"/>
      <c r="BH217" s="211"/>
    </row>
    <row r="218" spans="1:60" outlineLevel="1" x14ac:dyDescent="0.2">
      <c r="A218" s="212"/>
      <c r="B218" s="219"/>
      <c r="C218" s="265" t="s">
        <v>123</v>
      </c>
      <c r="D218" s="223"/>
      <c r="E218" s="228">
        <v>5</v>
      </c>
      <c r="F218" s="232"/>
      <c r="G218" s="232"/>
      <c r="H218" s="232"/>
      <c r="I218" s="232"/>
      <c r="J218" s="232"/>
      <c r="K218" s="232"/>
      <c r="L218" s="232"/>
      <c r="M218" s="232"/>
      <c r="N218" s="221"/>
      <c r="O218" s="221"/>
      <c r="P218" s="221"/>
      <c r="Q218" s="221"/>
      <c r="R218" s="221"/>
      <c r="S218" s="221"/>
      <c r="T218" s="222"/>
      <c r="U218" s="221"/>
      <c r="V218" s="211"/>
      <c r="W218" s="211"/>
      <c r="X218" s="211"/>
      <c r="Y218" s="211"/>
      <c r="Z218" s="211"/>
      <c r="AA218" s="211"/>
      <c r="AB218" s="211"/>
      <c r="AC218" s="211"/>
      <c r="AD218" s="211"/>
      <c r="AE218" s="211" t="s">
        <v>102</v>
      </c>
      <c r="AF218" s="211">
        <v>0</v>
      </c>
      <c r="AG218" s="211"/>
      <c r="AH218" s="211"/>
      <c r="AI218" s="211"/>
      <c r="AJ218" s="211"/>
      <c r="AK218" s="211"/>
      <c r="AL218" s="211"/>
      <c r="AM218" s="211"/>
      <c r="AN218" s="211"/>
      <c r="AO218" s="211"/>
      <c r="AP218" s="211"/>
      <c r="AQ218" s="211"/>
      <c r="AR218" s="211"/>
      <c r="AS218" s="211"/>
      <c r="AT218" s="211"/>
      <c r="AU218" s="211"/>
      <c r="AV218" s="211"/>
      <c r="AW218" s="211"/>
      <c r="AX218" s="211"/>
      <c r="AY218" s="211"/>
      <c r="AZ218" s="211"/>
      <c r="BA218" s="211"/>
      <c r="BB218" s="211"/>
      <c r="BC218" s="211"/>
      <c r="BD218" s="211"/>
      <c r="BE218" s="211"/>
      <c r="BF218" s="211"/>
      <c r="BG218" s="211"/>
      <c r="BH218" s="211"/>
    </row>
    <row r="219" spans="1:60" outlineLevel="1" x14ac:dyDescent="0.2">
      <c r="A219" s="212"/>
      <c r="B219" s="219"/>
      <c r="C219" s="265" t="s">
        <v>261</v>
      </c>
      <c r="D219" s="223"/>
      <c r="E219" s="228">
        <v>3</v>
      </c>
      <c r="F219" s="232"/>
      <c r="G219" s="232"/>
      <c r="H219" s="232"/>
      <c r="I219" s="232"/>
      <c r="J219" s="232"/>
      <c r="K219" s="232"/>
      <c r="L219" s="232"/>
      <c r="M219" s="232"/>
      <c r="N219" s="221"/>
      <c r="O219" s="221"/>
      <c r="P219" s="221"/>
      <c r="Q219" s="221"/>
      <c r="R219" s="221"/>
      <c r="S219" s="221"/>
      <c r="T219" s="222"/>
      <c r="U219" s="221"/>
      <c r="V219" s="211"/>
      <c r="W219" s="211"/>
      <c r="X219" s="211"/>
      <c r="Y219" s="211"/>
      <c r="Z219" s="211"/>
      <c r="AA219" s="211"/>
      <c r="AB219" s="211"/>
      <c r="AC219" s="211"/>
      <c r="AD219" s="211"/>
      <c r="AE219" s="211" t="s">
        <v>102</v>
      </c>
      <c r="AF219" s="211">
        <v>0</v>
      </c>
      <c r="AG219" s="211"/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  <c r="AS219" s="211"/>
      <c r="AT219" s="211"/>
      <c r="AU219" s="211"/>
      <c r="AV219" s="211"/>
      <c r="AW219" s="211"/>
      <c r="AX219" s="211"/>
      <c r="AY219" s="211"/>
      <c r="AZ219" s="211"/>
      <c r="BA219" s="211"/>
      <c r="BB219" s="211"/>
      <c r="BC219" s="211"/>
      <c r="BD219" s="211"/>
      <c r="BE219" s="211"/>
      <c r="BF219" s="211"/>
      <c r="BG219" s="211"/>
      <c r="BH219" s="211"/>
    </row>
    <row r="220" spans="1:60" ht="22.5" outlineLevel="1" x14ac:dyDescent="0.2">
      <c r="A220" s="212">
        <v>21</v>
      </c>
      <c r="B220" s="219" t="s">
        <v>262</v>
      </c>
      <c r="C220" s="264" t="s">
        <v>263</v>
      </c>
      <c r="D220" s="221" t="s">
        <v>237</v>
      </c>
      <c r="E220" s="227">
        <v>247</v>
      </c>
      <c r="F220" s="231">
        <f>H220+J220</f>
        <v>0</v>
      </c>
      <c r="G220" s="232">
        <f>ROUND(E220*F220,2)</f>
        <v>0</v>
      </c>
      <c r="H220" s="232"/>
      <c r="I220" s="232">
        <f>ROUND(E220*H220,2)</f>
        <v>0</v>
      </c>
      <c r="J220" s="232"/>
      <c r="K220" s="232">
        <f>ROUND(E220*J220,2)</f>
        <v>0</v>
      </c>
      <c r="L220" s="232">
        <v>21</v>
      </c>
      <c r="M220" s="232">
        <f>G220*(1+L220/100)</f>
        <v>0</v>
      </c>
      <c r="N220" s="221">
        <v>8.0100000000000005E-2</v>
      </c>
      <c r="O220" s="221">
        <f>ROUND(E220*N220,5)</f>
        <v>19.784700000000001</v>
      </c>
      <c r="P220" s="221">
        <v>0</v>
      </c>
      <c r="Q220" s="221">
        <f>ROUND(E220*P220,5)</f>
        <v>0</v>
      </c>
      <c r="R220" s="221"/>
      <c r="S220" s="221"/>
      <c r="T220" s="222">
        <v>0</v>
      </c>
      <c r="U220" s="221">
        <f>ROUND(E220*T220,2)</f>
        <v>0</v>
      </c>
      <c r="V220" s="211"/>
      <c r="W220" s="211"/>
      <c r="X220" s="211"/>
      <c r="Y220" s="211"/>
      <c r="Z220" s="211"/>
      <c r="AA220" s="211"/>
      <c r="AB220" s="211"/>
      <c r="AC220" s="211"/>
      <c r="AD220" s="211"/>
      <c r="AE220" s="211" t="s">
        <v>189</v>
      </c>
      <c r="AF220" s="211"/>
      <c r="AG220" s="211"/>
      <c r="AH220" s="211"/>
      <c r="AI220" s="211"/>
      <c r="AJ220" s="211"/>
      <c r="AK220" s="211"/>
      <c r="AL220" s="211"/>
      <c r="AM220" s="211"/>
      <c r="AN220" s="211"/>
      <c r="AO220" s="211"/>
      <c r="AP220" s="211"/>
      <c r="AQ220" s="211"/>
      <c r="AR220" s="211"/>
      <c r="AS220" s="211"/>
      <c r="AT220" s="211"/>
      <c r="AU220" s="211"/>
      <c r="AV220" s="211"/>
      <c r="AW220" s="211"/>
      <c r="AX220" s="211"/>
      <c r="AY220" s="211"/>
      <c r="AZ220" s="211"/>
      <c r="BA220" s="211"/>
      <c r="BB220" s="211"/>
      <c r="BC220" s="211"/>
      <c r="BD220" s="211"/>
      <c r="BE220" s="211"/>
      <c r="BF220" s="211"/>
      <c r="BG220" s="211"/>
      <c r="BH220" s="211"/>
    </row>
    <row r="221" spans="1:60" outlineLevel="1" x14ac:dyDescent="0.2">
      <c r="A221" s="212"/>
      <c r="B221" s="219"/>
      <c r="C221" s="265" t="s">
        <v>254</v>
      </c>
      <c r="D221" s="223"/>
      <c r="E221" s="228">
        <v>3</v>
      </c>
      <c r="F221" s="232"/>
      <c r="G221" s="232"/>
      <c r="H221" s="232"/>
      <c r="I221" s="232"/>
      <c r="J221" s="232"/>
      <c r="K221" s="232"/>
      <c r="L221" s="232"/>
      <c r="M221" s="232"/>
      <c r="N221" s="221"/>
      <c r="O221" s="221"/>
      <c r="P221" s="221"/>
      <c r="Q221" s="221"/>
      <c r="R221" s="221"/>
      <c r="S221" s="221"/>
      <c r="T221" s="222"/>
      <c r="U221" s="221"/>
      <c r="V221" s="211"/>
      <c r="W221" s="211"/>
      <c r="X221" s="211"/>
      <c r="Y221" s="211"/>
      <c r="Z221" s="211"/>
      <c r="AA221" s="211"/>
      <c r="AB221" s="211"/>
      <c r="AC221" s="211"/>
      <c r="AD221" s="211"/>
      <c r="AE221" s="211" t="s">
        <v>102</v>
      </c>
      <c r="AF221" s="211">
        <v>0</v>
      </c>
      <c r="AG221" s="211"/>
      <c r="AH221" s="211"/>
      <c r="AI221" s="211"/>
      <c r="AJ221" s="211"/>
      <c r="AK221" s="211"/>
      <c r="AL221" s="211"/>
      <c r="AM221" s="211"/>
      <c r="AN221" s="211"/>
      <c r="AO221" s="211"/>
      <c r="AP221" s="211"/>
      <c r="AQ221" s="211"/>
      <c r="AR221" s="211"/>
      <c r="AS221" s="211"/>
      <c r="AT221" s="211"/>
      <c r="AU221" s="211"/>
      <c r="AV221" s="211"/>
      <c r="AW221" s="211"/>
      <c r="AX221" s="211"/>
      <c r="AY221" s="211"/>
      <c r="AZ221" s="211"/>
      <c r="BA221" s="211"/>
      <c r="BB221" s="211"/>
      <c r="BC221" s="211"/>
      <c r="BD221" s="211"/>
      <c r="BE221" s="211"/>
      <c r="BF221" s="211"/>
      <c r="BG221" s="211"/>
      <c r="BH221" s="211"/>
    </row>
    <row r="222" spans="1:60" outlineLevel="1" x14ac:dyDescent="0.2">
      <c r="A222" s="212"/>
      <c r="B222" s="219"/>
      <c r="C222" s="265" t="s">
        <v>264</v>
      </c>
      <c r="D222" s="223"/>
      <c r="E222" s="228">
        <v>35</v>
      </c>
      <c r="F222" s="232"/>
      <c r="G222" s="232"/>
      <c r="H222" s="232"/>
      <c r="I222" s="232"/>
      <c r="J222" s="232"/>
      <c r="K222" s="232"/>
      <c r="L222" s="232"/>
      <c r="M222" s="232"/>
      <c r="N222" s="221"/>
      <c r="O222" s="221"/>
      <c r="P222" s="221"/>
      <c r="Q222" s="221"/>
      <c r="R222" s="221"/>
      <c r="S222" s="221"/>
      <c r="T222" s="222"/>
      <c r="U222" s="221"/>
      <c r="V222" s="211"/>
      <c r="W222" s="211"/>
      <c r="X222" s="211"/>
      <c r="Y222" s="211"/>
      <c r="Z222" s="211"/>
      <c r="AA222" s="211"/>
      <c r="AB222" s="211"/>
      <c r="AC222" s="211"/>
      <c r="AD222" s="211"/>
      <c r="AE222" s="211" t="s">
        <v>102</v>
      </c>
      <c r="AF222" s="211">
        <v>0</v>
      </c>
      <c r="AG222" s="211"/>
      <c r="AH222" s="211"/>
      <c r="AI222" s="211"/>
      <c r="AJ222" s="211"/>
      <c r="AK222" s="211"/>
      <c r="AL222" s="211"/>
      <c r="AM222" s="211"/>
      <c r="AN222" s="211"/>
      <c r="AO222" s="211"/>
      <c r="AP222" s="211"/>
      <c r="AQ222" s="211"/>
      <c r="AR222" s="211"/>
      <c r="AS222" s="211"/>
      <c r="AT222" s="211"/>
      <c r="AU222" s="211"/>
      <c r="AV222" s="211"/>
      <c r="AW222" s="211"/>
      <c r="AX222" s="211"/>
      <c r="AY222" s="211"/>
      <c r="AZ222" s="211"/>
      <c r="BA222" s="211"/>
      <c r="BB222" s="211"/>
      <c r="BC222" s="211"/>
      <c r="BD222" s="211"/>
      <c r="BE222" s="211"/>
      <c r="BF222" s="211"/>
      <c r="BG222" s="211"/>
      <c r="BH222" s="211"/>
    </row>
    <row r="223" spans="1:60" outlineLevel="1" x14ac:dyDescent="0.2">
      <c r="A223" s="212"/>
      <c r="B223" s="219"/>
      <c r="C223" s="265" t="s">
        <v>265</v>
      </c>
      <c r="D223" s="223"/>
      <c r="E223" s="228">
        <v>43</v>
      </c>
      <c r="F223" s="232"/>
      <c r="G223" s="232"/>
      <c r="H223" s="232"/>
      <c r="I223" s="232"/>
      <c r="J223" s="232"/>
      <c r="K223" s="232"/>
      <c r="L223" s="232"/>
      <c r="M223" s="232"/>
      <c r="N223" s="221"/>
      <c r="O223" s="221"/>
      <c r="P223" s="221"/>
      <c r="Q223" s="221"/>
      <c r="R223" s="221"/>
      <c r="S223" s="221"/>
      <c r="T223" s="222"/>
      <c r="U223" s="22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 t="s">
        <v>102</v>
      </c>
      <c r="AF223" s="211">
        <v>0</v>
      </c>
      <c r="AG223" s="211"/>
      <c r="AH223" s="211"/>
      <c r="AI223" s="211"/>
      <c r="AJ223" s="211"/>
      <c r="AK223" s="211"/>
      <c r="AL223" s="211"/>
      <c r="AM223" s="211"/>
      <c r="AN223" s="211"/>
      <c r="AO223" s="211"/>
      <c r="AP223" s="211"/>
      <c r="AQ223" s="211"/>
      <c r="AR223" s="211"/>
      <c r="AS223" s="211"/>
      <c r="AT223" s="211"/>
      <c r="AU223" s="211"/>
      <c r="AV223" s="211"/>
      <c r="AW223" s="211"/>
      <c r="AX223" s="211"/>
      <c r="AY223" s="211"/>
      <c r="AZ223" s="211"/>
      <c r="BA223" s="211"/>
      <c r="BB223" s="211"/>
      <c r="BC223" s="211"/>
      <c r="BD223" s="211"/>
      <c r="BE223" s="211"/>
      <c r="BF223" s="211"/>
      <c r="BG223" s="211"/>
      <c r="BH223" s="211"/>
    </row>
    <row r="224" spans="1:60" outlineLevel="1" x14ac:dyDescent="0.2">
      <c r="A224" s="212"/>
      <c r="B224" s="219"/>
      <c r="C224" s="265" t="s">
        <v>266</v>
      </c>
      <c r="D224" s="223"/>
      <c r="E224" s="228">
        <v>25</v>
      </c>
      <c r="F224" s="232"/>
      <c r="G224" s="232"/>
      <c r="H224" s="232"/>
      <c r="I224" s="232"/>
      <c r="J224" s="232"/>
      <c r="K224" s="232"/>
      <c r="L224" s="232"/>
      <c r="M224" s="232"/>
      <c r="N224" s="221"/>
      <c r="O224" s="221"/>
      <c r="P224" s="221"/>
      <c r="Q224" s="221"/>
      <c r="R224" s="221"/>
      <c r="S224" s="221"/>
      <c r="T224" s="222"/>
      <c r="U224" s="22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 t="s">
        <v>102</v>
      </c>
      <c r="AF224" s="211">
        <v>0</v>
      </c>
      <c r="AG224" s="211"/>
      <c r="AH224" s="211"/>
      <c r="AI224" s="211"/>
      <c r="AJ224" s="211"/>
      <c r="AK224" s="211"/>
      <c r="AL224" s="211"/>
      <c r="AM224" s="211"/>
      <c r="AN224" s="211"/>
      <c r="AO224" s="211"/>
      <c r="AP224" s="211"/>
      <c r="AQ224" s="211"/>
      <c r="AR224" s="211"/>
      <c r="AS224" s="211"/>
      <c r="AT224" s="211"/>
      <c r="AU224" s="211"/>
      <c r="AV224" s="211"/>
      <c r="AW224" s="211"/>
      <c r="AX224" s="211"/>
      <c r="AY224" s="211"/>
      <c r="AZ224" s="211"/>
      <c r="BA224" s="211"/>
      <c r="BB224" s="211"/>
      <c r="BC224" s="211"/>
      <c r="BD224" s="211"/>
      <c r="BE224" s="211"/>
      <c r="BF224" s="211"/>
      <c r="BG224" s="211"/>
      <c r="BH224" s="211"/>
    </row>
    <row r="225" spans="1:60" outlineLevel="1" x14ac:dyDescent="0.2">
      <c r="A225" s="212"/>
      <c r="B225" s="219"/>
      <c r="C225" s="265" t="s">
        <v>267</v>
      </c>
      <c r="D225" s="223"/>
      <c r="E225" s="228">
        <v>2</v>
      </c>
      <c r="F225" s="232"/>
      <c r="G225" s="232"/>
      <c r="H225" s="232"/>
      <c r="I225" s="232"/>
      <c r="J225" s="232"/>
      <c r="K225" s="232"/>
      <c r="L225" s="232"/>
      <c r="M225" s="232"/>
      <c r="N225" s="221"/>
      <c r="O225" s="221"/>
      <c r="P225" s="221"/>
      <c r="Q225" s="221"/>
      <c r="R225" s="221"/>
      <c r="S225" s="221"/>
      <c r="T225" s="222"/>
      <c r="U225" s="221"/>
      <c r="V225" s="211"/>
      <c r="W225" s="211"/>
      <c r="X225" s="211"/>
      <c r="Y225" s="211"/>
      <c r="Z225" s="211"/>
      <c r="AA225" s="211"/>
      <c r="AB225" s="211"/>
      <c r="AC225" s="211"/>
      <c r="AD225" s="211"/>
      <c r="AE225" s="211" t="s">
        <v>102</v>
      </c>
      <c r="AF225" s="211">
        <v>0</v>
      </c>
      <c r="AG225" s="211"/>
      <c r="AH225" s="211"/>
      <c r="AI225" s="211"/>
      <c r="AJ225" s="211"/>
      <c r="AK225" s="211"/>
      <c r="AL225" s="211"/>
      <c r="AM225" s="211"/>
      <c r="AN225" s="211"/>
      <c r="AO225" s="211"/>
      <c r="AP225" s="211"/>
      <c r="AQ225" s="211"/>
      <c r="AR225" s="211"/>
      <c r="AS225" s="211"/>
      <c r="AT225" s="211"/>
      <c r="AU225" s="211"/>
      <c r="AV225" s="211"/>
      <c r="AW225" s="211"/>
      <c r="AX225" s="211"/>
      <c r="AY225" s="211"/>
      <c r="AZ225" s="211"/>
      <c r="BA225" s="211"/>
      <c r="BB225" s="211"/>
      <c r="BC225" s="211"/>
      <c r="BD225" s="211"/>
      <c r="BE225" s="211"/>
      <c r="BF225" s="211"/>
      <c r="BG225" s="211"/>
      <c r="BH225" s="211"/>
    </row>
    <row r="226" spans="1:60" outlineLevel="1" x14ac:dyDescent="0.2">
      <c r="A226" s="212"/>
      <c r="B226" s="219"/>
      <c r="C226" s="265" t="s">
        <v>268</v>
      </c>
      <c r="D226" s="223"/>
      <c r="E226" s="228">
        <v>38</v>
      </c>
      <c r="F226" s="232"/>
      <c r="G226" s="232"/>
      <c r="H226" s="232"/>
      <c r="I226" s="232"/>
      <c r="J226" s="232"/>
      <c r="K226" s="232"/>
      <c r="L226" s="232"/>
      <c r="M226" s="232"/>
      <c r="N226" s="221"/>
      <c r="O226" s="221"/>
      <c r="P226" s="221"/>
      <c r="Q226" s="221"/>
      <c r="R226" s="221"/>
      <c r="S226" s="221"/>
      <c r="T226" s="222"/>
      <c r="U226" s="22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 t="s">
        <v>102</v>
      </c>
      <c r="AF226" s="211">
        <v>0</v>
      </c>
      <c r="AG226" s="211"/>
      <c r="AH226" s="211"/>
      <c r="AI226" s="211"/>
      <c r="AJ226" s="211"/>
      <c r="AK226" s="211"/>
      <c r="AL226" s="211"/>
      <c r="AM226" s="211"/>
      <c r="AN226" s="211"/>
      <c r="AO226" s="211"/>
      <c r="AP226" s="211"/>
      <c r="AQ226" s="211"/>
      <c r="AR226" s="211"/>
      <c r="AS226" s="211"/>
      <c r="AT226" s="211"/>
      <c r="AU226" s="211"/>
      <c r="AV226" s="211"/>
      <c r="AW226" s="211"/>
      <c r="AX226" s="211"/>
      <c r="AY226" s="211"/>
      <c r="AZ226" s="211"/>
      <c r="BA226" s="211"/>
      <c r="BB226" s="211"/>
      <c r="BC226" s="211"/>
      <c r="BD226" s="211"/>
      <c r="BE226" s="211"/>
      <c r="BF226" s="211"/>
      <c r="BG226" s="211"/>
      <c r="BH226" s="211"/>
    </row>
    <row r="227" spans="1:60" outlineLevel="1" x14ac:dyDescent="0.2">
      <c r="A227" s="212"/>
      <c r="B227" s="219"/>
      <c r="C227" s="265" t="s">
        <v>108</v>
      </c>
      <c r="D227" s="223"/>
      <c r="E227" s="228"/>
      <c r="F227" s="232"/>
      <c r="G227" s="232"/>
      <c r="H227" s="232"/>
      <c r="I227" s="232"/>
      <c r="J227" s="232"/>
      <c r="K227" s="232"/>
      <c r="L227" s="232"/>
      <c r="M227" s="232"/>
      <c r="N227" s="221"/>
      <c r="O227" s="221"/>
      <c r="P227" s="221"/>
      <c r="Q227" s="221"/>
      <c r="R227" s="221"/>
      <c r="S227" s="221"/>
      <c r="T227" s="222"/>
      <c r="U227" s="22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 t="s">
        <v>102</v>
      </c>
      <c r="AF227" s="211">
        <v>0</v>
      </c>
      <c r="AG227" s="211"/>
      <c r="AH227" s="211"/>
      <c r="AI227" s="211"/>
      <c r="AJ227" s="211"/>
      <c r="AK227" s="211"/>
      <c r="AL227" s="211"/>
      <c r="AM227" s="211"/>
      <c r="AN227" s="211"/>
      <c r="AO227" s="211"/>
      <c r="AP227" s="211"/>
      <c r="AQ227" s="211"/>
      <c r="AR227" s="211"/>
      <c r="AS227" s="211"/>
      <c r="AT227" s="211"/>
      <c r="AU227" s="211"/>
      <c r="AV227" s="211"/>
      <c r="AW227" s="211"/>
      <c r="AX227" s="211"/>
      <c r="AY227" s="211"/>
      <c r="AZ227" s="211"/>
      <c r="BA227" s="211"/>
      <c r="BB227" s="211"/>
      <c r="BC227" s="211"/>
      <c r="BD227" s="211"/>
      <c r="BE227" s="211"/>
      <c r="BF227" s="211"/>
      <c r="BG227" s="211"/>
      <c r="BH227" s="211"/>
    </row>
    <row r="228" spans="1:60" outlineLevel="1" x14ac:dyDescent="0.2">
      <c r="A228" s="212"/>
      <c r="B228" s="219"/>
      <c r="C228" s="265" t="s">
        <v>269</v>
      </c>
      <c r="D228" s="223"/>
      <c r="E228" s="228">
        <v>71</v>
      </c>
      <c r="F228" s="232"/>
      <c r="G228" s="232"/>
      <c r="H228" s="232"/>
      <c r="I228" s="232"/>
      <c r="J228" s="232"/>
      <c r="K228" s="232"/>
      <c r="L228" s="232"/>
      <c r="M228" s="232"/>
      <c r="N228" s="221"/>
      <c r="O228" s="221"/>
      <c r="P228" s="221"/>
      <c r="Q228" s="221"/>
      <c r="R228" s="221"/>
      <c r="S228" s="221"/>
      <c r="T228" s="222"/>
      <c r="U228" s="22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 t="s">
        <v>102</v>
      </c>
      <c r="AF228" s="211">
        <v>0</v>
      </c>
      <c r="AG228" s="211"/>
      <c r="AH228" s="211"/>
      <c r="AI228" s="211"/>
      <c r="AJ228" s="211"/>
      <c r="AK228" s="211"/>
      <c r="AL228" s="211"/>
      <c r="AM228" s="211"/>
      <c r="AN228" s="211"/>
      <c r="AO228" s="211"/>
      <c r="AP228" s="211"/>
      <c r="AQ228" s="211"/>
      <c r="AR228" s="211"/>
      <c r="AS228" s="211"/>
      <c r="AT228" s="211"/>
      <c r="AU228" s="211"/>
      <c r="AV228" s="211"/>
      <c r="AW228" s="211"/>
      <c r="AX228" s="211"/>
      <c r="AY228" s="211"/>
      <c r="AZ228" s="211"/>
      <c r="BA228" s="211"/>
      <c r="BB228" s="211"/>
      <c r="BC228" s="211"/>
      <c r="BD228" s="211"/>
      <c r="BE228" s="211"/>
      <c r="BF228" s="211"/>
      <c r="BG228" s="211"/>
      <c r="BH228" s="211"/>
    </row>
    <row r="229" spans="1:60" outlineLevel="1" x14ac:dyDescent="0.2">
      <c r="A229" s="212"/>
      <c r="B229" s="219"/>
      <c r="C229" s="265" t="s">
        <v>270</v>
      </c>
      <c r="D229" s="223"/>
      <c r="E229" s="228">
        <v>18</v>
      </c>
      <c r="F229" s="232"/>
      <c r="G229" s="232"/>
      <c r="H229" s="232"/>
      <c r="I229" s="232"/>
      <c r="J229" s="232"/>
      <c r="K229" s="232"/>
      <c r="L229" s="232"/>
      <c r="M229" s="232"/>
      <c r="N229" s="221"/>
      <c r="O229" s="221"/>
      <c r="P229" s="221"/>
      <c r="Q229" s="221"/>
      <c r="R229" s="221"/>
      <c r="S229" s="221"/>
      <c r="T229" s="222"/>
      <c r="U229" s="22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 t="s">
        <v>102</v>
      </c>
      <c r="AF229" s="211">
        <v>0</v>
      </c>
      <c r="AG229" s="211"/>
      <c r="AH229" s="211"/>
      <c r="AI229" s="211"/>
      <c r="AJ229" s="211"/>
      <c r="AK229" s="211"/>
      <c r="AL229" s="211"/>
      <c r="AM229" s="211"/>
      <c r="AN229" s="211"/>
      <c r="AO229" s="211"/>
      <c r="AP229" s="211"/>
      <c r="AQ229" s="211"/>
      <c r="AR229" s="211"/>
      <c r="AS229" s="211"/>
      <c r="AT229" s="211"/>
      <c r="AU229" s="211"/>
      <c r="AV229" s="211"/>
      <c r="AW229" s="211"/>
      <c r="AX229" s="211"/>
      <c r="AY229" s="211"/>
      <c r="AZ229" s="211"/>
      <c r="BA229" s="211"/>
      <c r="BB229" s="211"/>
      <c r="BC229" s="211"/>
      <c r="BD229" s="211"/>
      <c r="BE229" s="211"/>
      <c r="BF229" s="211"/>
      <c r="BG229" s="211"/>
      <c r="BH229" s="211"/>
    </row>
    <row r="230" spans="1:60" outlineLevel="1" x14ac:dyDescent="0.2">
      <c r="A230" s="212"/>
      <c r="B230" s="219"/>
      <c r="C230" s="265" t="s">
        <v>271</v>
      </c>
      <c r="D230" s="223"/>
      <c r="E230" s="228">
        <v>12</v>
      </c>
      <c r="F230" s="232"/>
      <c r="G230" s="232"/>
      <c r="H230" s="232"/>
      <c r="I230" s="232"/>
      <c r="J230" s="232"/>
      <c r="K230" s="232"/>
      <c r="L230" s="232"/>
      <c r="M230" s="232"/>
      <c r="N230" s="221"/>
      <c r="O230" s="221"/>
      <c r="P230" s="221"/>
      <c r="Q230" s="221"/>
      <c r="R230" s="221"/>
      <c r="S230" s="221"/>
      <c r="T230" s="222"/>
      <c r="U230" s="22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 t="s">
        <v>102</v>
      </c>
      <c r="AF230" s="211">
        <v>0</v>
      </c>
      <c r="AG230" s="211"/>
      <c r="AH230" s="211"/>
      <c r="AI230" s="211"/>
      <c r="AJ230" s="211"/>
      <c r="AK230" s="211"/>
      <c r="AL230" s="211"/>
      <c r="AM230" s="211"/>
      <c r="AN230" s="211"/>
      <c r="AO230" s="211"/>
      <c r="AP230" s="211"/>
      <c r="AQ230" s="211"/>
      <c r="AR230" s="211"/>
      <c r="AS230" s="211"/>
      <c r="AT230" s="211"/>
      <c r="AU230" s="211"/>
      <c r="AV230" s="211"/>
      <c r="AW230" s="211"/>
      <c r="AX230" s="211"/>
      <c r="AY230" s="211"/>
      <c r="AZ230" s="211"/>
      <c r="BA230" s="211"/>
      <c r="BB230" s="211"/>
      <c r="BC230" s="211"/>
      <c r="BD230" s="211"/>
      <c r="BE230" s="211"/>
      <c r="BF230" s="211"/>
      <c r="BG230" s="211"/>
      <c r="BH230" s="211"/>
    </row>
    <row r="231" spans="1:60" ht="22.5" outlineLevel="1" x14ac:dyDescent="0.2">
      <c r="A231" s="212">
        <v>22</v>
      </c>
      <c r="B231" s="219" t="s">
        <v>272</v>
      </c>
      <c r="C231" s="264" t="s">
        <v>273</v>
      </c>
      <c r="D231" s="221" t="s">
        <v>99</v>
      </c>
      <c r="E231" s="227">
        <v>68</v>
      </c>
      <c r="F231" s="231">
        <f>H231+J231</f>
        <v>0</v>
      </c>
      <c r="G231" s="232">
        <f>ROUND(E231*F231,2)</f>
        <v>0</v>
      </c>
      <c r="H231" s="232"/>
      <c r="I231" s="232">
        <f>ROUND(E231*H231,2)</f>
        <v>0</v>
      </c>
      <c r="J231" s="232"/>
      <c r="K231" s="232">
        <f>ROUND(E231*J231,2)</f>
        <v>0</v>
      </c>
      <c r="L231" s="232">
        <v>21</v>
      </c>
      <c r="M231" s="232">
        <f>G231*(1+L231/100)</f>
        <v>0</v>
      </c>
      <c r="N231" s="221">
        <v>0.10249999999999999</v>
      </c>
      <c r="O231" s="221">
        <f>ROUND(E231*N231,5)</f>
        <v>6.97</v>
      </c>
      <c r="P231" s="221">
        <v>0</v>
      </c>
      <c r="Q231" s="221">
        <f>ROUND(E231*P231,5)</f>
        <v>0</v>
      </c>
      <c r="R231" s="221"/>
      <c r="S231" s="221"/>
      <c r="T231" s="222">
        <v>0.14000000000000001</v>
      </c>
      <c r="U231" s="221">
        <f>ROUND(E231*T231,2)</f>
        <v>9.52</v>
      </c>
      <c r="V231" s="211"/>
      <c r="W231" s="211"/>
      <c r="X231" s="211"/>
      <c r="Y231" s="211"/>
      <c r="Z231" s="211"/>
      <c r="AA231" s="211"/>
      <c r="AB231" s="211"/>
      <c r="AC231" s="211"/>
      <c r="AD231" s="211"/>
      <c r="AE231" s="211" t="s">
        <v>100</v>
      </c>
      <c r="AF231" s="211"/>
      <c r="AG231" s="211"/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  <c r="AS231" s="211"/>
      <c r="AT231" s="211"/>
      <c r="AU231" s="211"/>
      <c r="AV231" s="211"/>
      <c r="AW231" s="211"/>
      <c r="AX231" s="211"/>
      <c r="AY231" s="211"/>
      <c r="AZ231" s="211"/>
      <c r="BA231" s="211"/>
      <c r="BB231" s="211"/>
      <c r="BC231" s="211"/>
      <c r="BD231" s="211"/>
      <c r="BE231" s="211"/>
      <c r="BF231" s="211"/>
      <c r="BG231" s="211"/>
      <c r="BH231" s="211"/>
    </row>
    <row r="232" spans="1:60" outlineLevel="1" x14ac:dyDescent="0.2">
      <c r="A232" s="212"/>
      <c r="B232" s="219"/>
      <c r="C232" s="265" t="s">
        <v>274</v>
      </c>
      <c r="D232" s="223"/>
      <c r="E232" s="228">
        <v>4</v>
      </c>
      <c r="F232" s="232"/>
      <c r="G232" s="232"/>
      <c r="H232" s="232"/>
      <c r="I232" s="232"/>
      <c r="J232" s="232"/>
      <c r="K232" s="232"/>
      <c r="L232" s="232"/>
      <c r="M232" s="232"/>
      <c r="N232" s="221"/>
      <c r="O232" s="221"/>
      <c r="P232" s="221"/>
      <c r="Q232" s="221"/>
      <c r="R232" s="221"/>
      <c r="S232" s="221"/>
      <c r="T232" s="222"/>
      <c r="U232" s="221"/>
      <c r="V232" s="211"/>
      <c r="W232" s="211"/>
      <c r="X232" s="211"/>
      <c r="Y232" s="211"/>
      <c r="Z232" s="211"/>
      <c r="AA232" s="211"/>
      <c r="AB232" s="211"/>
      <c r="AC232" s="211"/>
      <c r="AD232" s="211"/>
      <c r="AE232" s="211" t="s">
        <v>102</v>
      </c>
      <c r="AF232" s="211">
        <v>0</v>
      </c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  <c r="AS232" s="211"/>
      <c r="AT232" s="211"/>
      <c r="AU232" s="211"/>
      <c r="AV232" s="211"/>
      <c r="AW232" s="211"/>
      <c r="AX232" s="211"/>
      <c r="AY232" s="211"/>
      <c r="AZ232" s="211"/>
      <c r="BA232" s="211"/>
      <c r="BB232" s="211"/>
      <c r="BC232" s="211"/>
      <c r="BD232" s="211"/>
      <c r="BE232" s="211"/>
      <c r="BF232" s="211"/>
      <c r="BG232" s="211"/>
      <c r="BH232" s="211"/>
    </row>
    <row r="233" spans="1:60" outlineLevel="1" x14ac:dyDescent="0.2">
      <c r="A233" s="212"/>
      <c r="B233" s="219"/>
      <c r="C233" s="265" t="s">
        <v>275</v>
      </c>
      <c r="D233" s="223"/>
      <c r="E233" s="228">
        <v>4</v>
      </c>
      <c r="F233" s="232"/>
      <c r="G233" s="232"/>
      <c r="H233" s="232"/>
      <c r="I233" s="232"/>
      <c r="J233" s="232"/>
      <c r="K233" s="232"/>
      <c r="L233" s="232"/>
      <c r="M233" s="232"/>
      <c r="N233" s="221"/>
      <c r="O233" s="221"/>
      <c r="P233" s="221"/>
      <c r="Q233" s="221"/>
      <c r="R233" s="221"/>
      <c r="S233" s="221"/>
      <c r="T233" s="222"/>
      <c r="U233" s="221"/>
      <c r="V233" s="211"/>
      <c r="W233" s="211"/>
      <c r="X233" s="211"/>
      <c r="Y233" s="211"/>
      <c r="Z233" s="211"/>
      <c r="AA233" s="211"/>
      <c r="AB233" s="211"/>
      <c r="AC233" s="211"/>
      <c r="AD233" s="211"/>
      <c r="AE233" s="211" t="s">
        <v>102</v>
      </c>
      <c r="AF233" s="211">
        <v>0</v>
      </c>
      <c r="AG233" s="211"/>
      <c r="AH233" s="211"/>
      <c r="AI233" s="211"/>
      <c r="AJ233" s="211"/>
      <c r="AK233" s="211"/>
      <c r="AL233" s="211"/>
      <c r="AM233" s="211"/>
      <c r="AN233" s="211"/>
      <c r="AO233" s="211"/>
      <c r="AP233" s="211"/>
      <c r="AQ233" s="211"/>
      <c r="AR233" s="211"/>
      <c r="AS233" s="211"/>
      <c r="AT233" s="211"/>
      <c r="AU233" s="211"/>
      <c r="AV233" s="211"/>
      <c r="AW233" s="211"/>
      <c r="AX233" s="211"/>
      <c r="AY233" s="211"/>
      <c r="AZ233" s="211"/>
      <c r="BA233" s="211"/>
      <c r="BB233" s="211"/>
      <c r="BC233" s="211"/>
      <c r="BD233" s="211"/>
      <c r="BE233" s="211"/>
      <c r="BF233" s="211"/>
      <c r="BG233" s="211"/>
      <c r="BH233" s="211"/>
    </row>
    <row r="234" spans="1:60" outlineLevel="1" x14ac:dyDescent="0.2">
      <c r="A234" s="212"/>
      <c r="B234" s="219"/>
      <c r="C234" s="265" t="s">
        <v>116</v>
      </c>
      <c r="D234" s="223"/>
      <c r="E234" s="228">
        <v>12</v>
      </c>
      <c r="F234" s="232"/>
      <c r="G234" s="232"/>
      <c r="H234" s="232"/>
      <c r="I234" s="232"/>
      <c r="J234" s="232"/>
      <c r="K234" s="232"/>
      <c r="L234" s="232"/>
      <c r="M234" s="232"/>
      <c r="N234" s="221"/>
      <c r="O234" s="221"/>
      <c r="P234" s="221"/>
      <c r="Q234" s="221"/>
      <c r="R234" s="221"/>
      <c r="S234" s="221"/>
      <c r="T234" s="222"/>
      <c r="U234" s="22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 t="s">
        <v>102</v>
      </c>
      <c r="AF234" s="211">
        <v>0</v>
      </c>
      <c r="AG234" s="211"/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</row>
    <row r="235" spans="1:60" outlineLevel="1" x14ac:dyDescent="0.2">
      <c r="A235" s="212"/>
      <c r="B235" s="219"/>
      <c r="C235" s="265" t="s">
        <v>117</v>
      </c>
      <c r="D235" s="223"/>
      <c r="E235" s="228">
        <v>5</v>
      </c>
      <c r="F235" s="232"/>
      <c r="G235" s="232"/>
      <c r="H235" s="232"/>
      <c r="I235" s="232"/>
      <c r="J235" s="232"/>
      <c r="K235" s="232"/>
      <c r="L235" s="232"/>
      <c r="M235" s="232"/>
      <c r="N235" s="221"/>
      <c r="O235" s="221"/>
      <c r="P235" s="221"/>
      <c r="Q235" s="221"/>
      <c r="R235" s="221"/>
      <c r="S235" s="221"/>
      <c r="T235" s="222"/>
      <c r="U235" s="221"/>
      <c r="V235" s="211"/>
      <c r="W235" s="211"/>
      <c r="X235" s="211"/>
      <c r="Y235" s="211"/>
      <c r="Z235" s="211"/>
      <c r="AA235" s="211"/>
      <c r="AB235" s="211"/>
      <c r="AC235" s="211"/>
      <c r="AD235" s="211"/>
      <c r="AE235" s="211" t="s">
        <v>102</v>
      </c>
      <c r="AF235" s="211">
        <v>0</v>
      </c>
      <c r="AG235" s="211"/>
      <c r="AH235" s="211"/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</row>
    <row r="236" spans="1:60" outlineLevel="1" x14ac:dyDescent="0.2">
      <c r="A236" s="212"/>
      <c r="B236" s="219"/>
      <c r="C236" s="265" t="s">
        <v>118</v>
      </c>
      <c r="D236" s="223"/>
      <c r="E236" s="228">
        <v>4</v>
      </c>
      <c r="F236" s="232"/>
      <c r="G236" s="232"/>
      <c r="H236" s="232"/>
      <c r="I236" s="232"/>
      <c r="J236" s="232"/>
      <c r="K236" s="232"/>
      <c r="L236" s="232"/>
      <c r="M236" s="232"/>
      <c r="N236" s="221"/>
      <c r="O236" s="221"/>
      <c r="P236" s="221"/>
      <c r="Q236" s="221"/>
      <c r="R236" s="221"/>
      <c r="S236" s="221"/>
      <c r="T236" s="222"/>
      <c r="U236" s="221"/>
      <c r="V236" s="211"/>
      <c r="W236" s="211"/>
      <c r="X236" s="211"/>
      <c r="Y236" s="211"/>
      <c r="Z236" s="211"/>
      <c r="AA236" s="211"/>
      <c r="AB236" s="211"/>
      <c r="AC236" s="211"/>
      <c r="AD236" s="211"/>
      <c r="AE236" s="211" t="s">
        <v>102</v>
      </c>
      <c r="AF236" s="211">
        <v>0</v>
      </c>
      <c r="AG236" s="211"/>
      <c r="AH236" s="211"/>
      <c r="AI236" s="211"/>
      <c r="AJ236" s="211"/>
      <c r="AK236" s="211"/>
      <c r="AL236" s="211"/>
      <c r="AM236" s="211"/>
      <c r="AN236" s="211"/>
      <c r="AO236" s="211"/>
      <c r="AP236" s="211"/>
      <c r="AQ236" s="211"/>
      <c r="AR236" s="211"/>
      <c r="AS236" s="211"/>
      <c r="AT236" s="211"/>
      <c r="AU236" s="211"/>
      <c r="AV236" s="211"/>
      <c r="AW236" s="211"/>
      <c r="AX236" s="211"/>
      <c r="AY236" s="211"/>
      <c r="AZ236" s="211"/>
      <c r="BA236" s="211"/>
      <c r="BB236" s="211"/>
      <c r="BC236" s="211"/>
      <c r="BD236" s="211"/>
      <c r="BE236" s="211"/>
      <c r="BF236" s="211"/>
      <c r="BG236" s="211"/>
      <c r="BH236" s="211"/>
    </row>
    <row r="237" spans="1:60" outlineLevel="1" x14ac:dyDescent="0.2">
      <c r="A237" s="212"/>
      <c r="B237" s="219"/>
      <c r="C237" s="265" t="s">
        <v>119</v>
      </c>
      <c r="D237" s="223"/>
      <c r="E237" s="228">
        <v>13</v>
      </c>
      <c r="F237" s="232"/>
      <c r="G237" s="232"/>
      <c r="H237" s="232"/>
      <c r="I237" s="232"/>
      <c r="J237" s="232"/>
      <c r="K237" s="232"/>
      <c r="L237" s="232"/>
      <c r="M237" s="232"/>
      <c r="N237" s="221"/>
      <c r="O237" s="221"/>
      <c r="P237" s="221"/>
      <c r="Q237" s="221"/>
      <c r="R237" s="221"/>
      <c r="S237" s="221"/>
      <c r="T237" s="222"/>
      <c r="U237" s="221"/>
      <c r="V237" s="211"/>
      <c r="W237" s="211"/>
      <c r="X237" s="211"/>
      <c r="Y237" s="211"/>
      <c r="Z237" s="211"/>
      <c r="AA237" s="211"/>
      <c r="AB237" s="211"/>
      <c r="AC237" s="211"/>
      <c r="AD237" s="211"/>
      <c r="AE237" s="211" t="s">
        <v>102</v>
      </c>
      <c r="AF237" s="211">
        <v>0</v>
      </c>
      <c r="AG237" s="211"/>
      <c r="AH237" s="211"/>
      <c r="AI237" s="211"/>
      <c r="AJ237" s="211"/>
      <c r="AK237" s="211"/>
      <c r="AL237" s="211"/>
      <c r="AM237" s="211"/>
      <c r="AN237" s="211"/>
      <c r="AO237" s="211"/>
      <c r="AP237" s="211"/>
      <c r="AQ237" s="211"/>
      <c r="AR237" s="211"/>
      <c r="AS237" s="211"/>
      <c r="AT237" s="211"/>
      <c r="AU237" s="211"/>
      <c r="AV237" s="211"/>
      <c r="AW237" s="211"/>
      <c r="AX237" s="211"/>
      <c r="AY237" s="211"/>
      <c r="AZ237" s="211"/>
      <c r="BA237" s="211"/>
      <c r="BB237" s="211"/>
      <c r="BC237" s="211"/>
      <c r="BD237" s="211"/>
      <c r="BE237" s="211"/>
      <c r="BF237" s="211"/>
      <c r="BG237" s="211"/>
      <c r="BH237" s="211"/>
    </row>
    <row r="238" spans="1:60" outlineLevel="1" x14ac:dyDescent="0.2">
      <c r="A238" s="212"/>
      <c r="B238" s="219"/>
      <c r="C238" s="265" t="s">
        <v>120</v>
      </c>
      <c r="D238" s="223"/>
      <c r="E238" s="228">
        <v>19</v>
      </c>
      <c r="F238" s="232"/>
      <c r="G238" s="232"/>
      <c r="H238" s="232"/>
      <c r="I238" s="232"/>
      <c r="J238" s="232"/>
      <c r="K238" s="232"/>
      <c r="L238" s="232"/>
      <c r="M238" s="232"/>
      <c r="N238" s="221"/>
      <c r="O238" s="221"/>
      <c r="P238" s="221"/>
      <c r="Q238" s="221"/>
      <c r="R238" s="221"/>
      <c r="S238" s="221"/>
      <c r="T238" s="222"/>
      <c r="U238" s="221"/>
      <c r="V238" s="211"/>
      <c r="W238" s="211"/>
      <c r="X238" s="211"/>
      <c r="Y238" s="211"/>
      <c r="Z238" s="211"/>
      <c r="AA238" s="211"/>
      <c r="AB238" s="211"/>
      <c r="AC238" s="211"/>
      <c r="AD238" s="211"/>
      <c r="AE238" s="211" t="s">
        <v>102</v>
      </c>
      <c r="AF238" s="211">
        <v>0</v>
      </c>
      <c r="AG238" s="211"/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11"/>
      <c r="BD238" s="211"/>
      <c r="BE238" s="211"/>
      <c r="BF238" s="211"/>
      <c r="BG238" s="211"/>
      <c r="BH238" s="211"/>
    </row>
    <row r="239" spans="1:60" outlineLevel="1" x14ac:dyDescent="0.2">
      <c r="A239" s="212"/>
      <c r="B239" s="219"/>
      <c r="C239" s="265" t="s">
        <v>121</v>
      </c>
      <c r="D239" s="223"/>
      <c r="E239" s="228">
        <v>1</v>
      </c>
      <c r="F239" s="232"/>
      <c r="G239" s="232"/>
      <c r="H239" s="232"/>
      <c r="I239" s="232"/>
      <c r="J239" s="232"/>
      <c r="K239" s="232"/>
      <c r="L239" s="232"/>
      <c r="M239" s="232"/>
      <c r="N239" s="221"/>
      <c r="O239" s="221"/>
      <c r="P239" s="221"/>
      <c r="Q239" s="221"/>
      <c r="R239" s="221"/>
      <c r="S239" s="221"/>
      <c r="T239" s="222"/>
      <c r="U239" s="221"/>
      <c r="V239" s="211"/>
      <c r="W239" s="211"/>
      <c r="X239" s="211"/>
      <c r="Y239" s="211"/>
      <c r="Z239" s="211"/>
      <c r="AA239" s="211"/>
      <c r="AB239" s="211"/>
      <c r="AC239" s="211"/>
      <c r="AD239" s="211"/>
      <c r="AE239" s="211" t="s">
        <v>102</v>
      </c>
      <c r="AF239" s="211">
        <v>0</v>
      </c>
      <c r="AG239" s="211"/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</row>
    <row r="240" spans="1:60" outlineLevel="1" x14ac:dyDescent="0.2">
      <c r="A240" s="212"/>
      <c r="B240" s="219"/>
      <c r="C240" s="265" t="s">
        <v>122</v>
      </c>
      <c r="D240" s="223"/>
      <c r="E240" s="228">
        <v>1</v>
      </c>
      <c r="F240" s="232"/>
      <c r="G240" s="232"/>
      <c r="H240" s="232"/>
      <c r="I240" s="232"/>
      <c r="J240" s="232"/>
      <c r="K240" s="232"/>
      <c r="L240" s="232"/>
      <c r="M240" s="232"/>
      <c r="N240" s="221"/>
      <c r="O240" s="221"/>
      <c r="P240" s="221"/>
      <c r="Q240" s="221"/>
      <c r="R240" s="221"/>
      <c r="S240" s="221"/>
      <c r="T240" s="222"/>
      <c r="U240" s="221"/>
      <c r="V240" s="211"/>
      <c r="W240" s="211"/>
      <c r="X240" s="211"/>
      <c r="Y240" s="211"/>
      <c r="Z240" s="211"/>
      <c r="AA240" s="211"/>
      <c r="AB240" s="211"/>
      <c r="AC240" s="211"/>
      <c r="AD240" s="211"/>
      <c r="AE240" s="211" t="s">
        <v>102</v>
      </c>
      <c r="AF240" s="211">
        <v>0</v>
      </c>
      <c r="AG240" s="211"/>
      <c r="AH240" s="211"/>
      <c r="AI240" s="211"/>
      <c r="AJ240" s="211"/>
      <c r="AK240" s="211"/>
      <c r="AL240" s="211"/>
      <c r="AM240" s="211"/>
      <c r="AN240" s="211"/>
      <c r="AO240" s="211"/>
      <c r="AP240" s="211"/>
      <c r="AQ240" s="211"/>
      <c r="AR240" s="211"/>
      <c r="AS240" s="211"/>
      <c r="AT240" s="211"/>
      <c r="AU240" s="211"/>
      <c r="AV240" s="211"/>
      <c r="AW240" s="211"/>
      <c r="AX240" s="211"/>
      <c r="AY240" s="211"/>
      <c r="AZ240" s="211"/>
      <c r="BA240" s="211"/>
      <c r="BB240" s="211"/>
      <c r="BC240" s="211"/>
      <c r="BD240" s="211"/>
      <c r="BE240" s="211"/>
      <c r="BF240" s="211"/>
      <c r="BG240" s="211"/>
      <c r="BH240" s="211"/>
    </row>
    <row r="241" spans="1:60" outlineLevel="1" x14ac:dyDescent="0.2">
      <c r="A241" s="212"/>
      <c r="B241" s="219"/>
      <c r="C241" s="265" t="s">
        <v>276</v>
      </c>
      <c r="D241" s="223"/>
      <c r="E241" s="228">
        <v>5</v>
      </c>
      <c r="F241" s="232"/>
      <c r="G241" s="232"/>
      <c r="H241" s="232"/>
      <c r="I241" s="232"/>
      <c r="J241" s="232"/>
      <c r="K241" s="232"/>
      <c r="L241" s="232"/>
      <c r="M241" s="232"/>
      <c r="N241" s="221"/>
      <c r="O241" s="221"/>
      <c r="P241" s="221"/>
      <c r="Q241" s="221"/>
      <c r="R241" s="221"/>
      <c r="S241" s="221"/>
      <c r="T241" s="222"/>
      <c r="U241" s="221"/>
      <c r="V241" s="211"/>
      <c r="W241" s="211"/>
      <c r="X241" s="211"/>
      <c r="Y241" s="211"/>
      <c r="Z241" s="211"/>
      <c r="AA241" s="211"/>
      <c r="AB241" s="211"/>
      <c r="AC241" s="211"/>
      <c r="AD241" s="211"/>
      <c r="AE241" s="211" t="s">
        <v>102</v>
      </c>
      <c r="AF241" s="211">
        <v>0</v>
      </c>
      <c r="AG241" s="211"/>
      <c r="AH241" s="211"/>
      <c r="AI241" s="211"/>
      <c r="AJ241" s="211"/>
      <c r="AK241" s="211"/>
      <c r="AL241" s="211"/>
      <c r="AM241" s="211"/>
      <c r="AN241" s="211"/>
      <c r="AO241" s="211"/>
      <c r="AP241" s="211"/>
      <c r="AQ241" s="211"/>
      <c r="AR241" s="211"/>
      <c r="AS241" s="211"/>
      <c r="AT241" s="211"/>
      <c r="AU241" s="211"/>
      <c r="AV241" s="211"/>
      <c r="AW241" s="211"/>
      <c r="AX241" s="211"/>
      <c r="AY241" s="211"/>
      <c r="AZ241" s="211"/>
      <c r="BA241" s="211"/>
      <c r="BB241" s="211"/>
      <c r="BC241" s="211"/>
      <c r="BD241" s="211"/>
      <c r="BE241" s="211"/>
      <c r="BF241" s="211"/>
      <c r="BG241" s="211"/>
      <c r="BH241" s="211"/>
    </row>
    <row r="242" spans="1:60" ht="22.5" outlineLevel="1" x14ac:dyDescent="0.2">
      <c r="A242" s="212">
        <v>23</v>
      </c>
      <c r="B242" s="219" t="s">
        <v>277</v>
      </c>
      <c r="C242" s="264" t="s">
        <v>278</v>
      </c>
      <c r="D242" s="221" t="s">
        <v>237</v>
      </c>
      <c r="E242" s="227">
        <v>20</v>
      </c>
      <c r="F242" s="231">
        <f>H242+J242</f>
        <v>0</v>
      </c>
      <c r="G242" s="232">
        <f>ROUND(E242*F242,2)</f>
        <v>0</v>
      </c>
      <c r="H242" s="232"/>
      <c r="I242" s="232">
        <f>ROUND(E242*H242,2)</f>
        <v>0</v>
      </c>
      <c r="J242" s="232"/>
      <c r="K242" s="232">
        <f>ROUND(E242*J242,2)</f>
        <v>0</v>
      </c>
      <c r="L242" s="232">
        <v>21</v>
      </c>
      <c r="M242" s="232">
        <f>G242*(1+L242/100)</f>
        <v>0</v>
      </c>
      <c r="N242" s="221">
        <v>4.3799999999999999E-2</v>
      </c>
      <c r="O242" s="221">
        <f>ROUND(E242*N242,5)</f>
        <v>0.876</v>
      </c>
      <c r="P242" s="221">
        <v>0</v>
      </c>
      <c r="Q242" s="221">
        <f>ROUND(E242*P242,5)</f>
        <v>0</v>
      </c>
      <c r="R242" s="221"/>
      <c r="S242" s="221"/>
      <c r="T242" s="222">
        <v>0</v>
      </c>
      <c r="U242" s="221">
        <f>ROUND(E242*T242,2)</f>
        <v>0</v>
      </c>
      <c r="V242" s="211"/>
      <c r="W242" s="211"/>
      <c r="X242" s="211"/>
      <c r="Y242" s="211"/>
      <c r="Z242" s="211"/>
      <c r="AA242" s="211"/>
      <c r="AB242" s="211"/>
      <c r="AC242" s="211"/>
      <c r="AD242" s="211"/>
      <c r="AE242" s="211" t="s">
        <v>189</v>
      </c>
      <c r="AF242" s="211"/>
      <c r="AG242" s="211"/>
      <c r="AH242" s="211"/>
      <c r="AI242" s="211"/>
      <c r="AJ242" s="211"/>
      <c r="AK242" s="211"/>
      <c r="AL242" s="211"/>
      <c r="AM242" s="211"/>
      <c r="AN242" s="211"/>
      <c r="AO242" s="211"/>
      <c r="AP242" s="211"/>
      <c r="AQ242" s="211"/>
      <c r="AR242" s="211"/>
      <c r="AS242" s="211"/>
      <c r="AT242" s="211"/>
      <c r="AU242" s="211"/>
      <c r="AV242" s="211"/>
      <c r="AW242" s="211"/>
      <c r="AX242" s="211"/>
      <c r="AY242" s="211"/>
      <c r="AZ242" s="211"/>
      <c r="BA242" s="211"/>
      <c r="BB242" s="211"/>
      <c r="BC242" s="211"/>
      <c r="BD242" s="211"/>
      <c r="BE242" s="211"/>
      <c r="BF242" s="211"/>
      <c r="BG242" s="211"/>
      <c r="BH242" s="211"/>
    </row>
    <row r="243" spans="1:60" outlineLevel="1" x14ac:dyDescent="0.2">
      <c r="A243" s="212"/>
      <c r="B243" s="219"/>
      <c r="C243" s="265" t="s">
        <v>274</v>
      </c>
      <c r="D243" s="223"/>
      <c r="E243" s="228">
        <v>4</v>
      </c>
      <c r="F243" s="232"/>
      <c r="G243" s="232"/>
      <c r="H243" s="232"/>
      <c r="I243" s="232"/>
      <c r="J243" s="232"/>
      <c r="K243" s="232"/>
      <c r="L243" s="232"/>
      <c r="M243" s="232"/>
      <c r="N243" s="221"/>
      <c r="O243" s="221"/>
      <c r="P243" s="221"/>
      <c r="Q243" s="221"/>
      <c r="R243" s="221"/>
      <c r="S243" s="221"/>
      <c r="T243" s="222"/>
      <c r="U243" s="221"/>
      <c r="V243" s="211"/>
      <c r="W243" s="211"/>
      <c r="X243" s="211"/>
      <c r="Y243" s="211"/>
      <c r="Z243" s="211"/>
      <c r="AA243" s="211"/>
      <c r="AB243" s="211"/>
      <c r="AC243" s="211"/>
      <c r="AD243" s="211"/>
      <c r="AE243" s="211" t="s">
        <v>102</v>
      </c>
      <c r="AF243" s="211">
        <v>0</v>
      </c>
      <c r="AG243" s="211"/>
      <c r="AH243" s="211"/>
      <c r="AI243" s="211"/>
      <c r="AJ243" s="211"/>
      <c r="AK243" s="211"/>
      <c r="AL243" s="211"/>
      <c r="AM243" s="211"/>
      <c r="AN243" s="211"/>
      <c r="AO243" s="211"/>
      <c r="AP243" s="211"/>
      <c r="AQ243" s="211"/>
      <c r="AR243" s="211"/>
      <c r="AS243" s="211"/>
      <c r="AT243" s="211"/>
      <c r="AU243" s="211"/>
      <c r="AV243" s="211"/>
      <c r="AW243" s="211"/>
      <c r="AX243" s="211"/>
      <c r="AY243" s="211"/>
      <c r="AZ243" s="211"/>
      <c r="BA243" s="211"/>
      <c r="BB243" s="211"/>
      <c r="BC243" s="211"/>
      <c r="BD243" s="211"/>
      <c r="BE243" s="211"/>
      <c r="BF243" s="211"/>
      <c r="BG243" s="211"/>
      <c r="BH243" s="211"/>
    </row>
    <row r="244" spans="1:60" outlineLevel="1" x14ac:dyDescent="0.2">
      <c r="A244" s="212"/>
      <c r="B244" s="219"/>
      <c r="C244" s="265" t="s">
        <v>275</v>
      </c>
      <c r="D244" s="223"/>
      <c r="E244" s="228">
        <v>4</v>
      </c>
      <c r="F244" s="232"/>
      <c r="G244" s="232"/>
      <c r="H244" s="232"/>
      <c r="I244" s="232"/>
      <c r="J244" s="232"/>
      <c r="K244" s="232"/>
      <c r="L244" s="232"/>
      <c r="M244" s="232"/>
      <c r="N244" s="221"/>
      <c r="O244" s="221"/>
      <c r="P244" s="221"/>
      <c r="Q244" s="221"/>
      <c r="R244" s="221"/>
      <c r="S244" s="221"/>
      <c r="T244" s="222"/>
      <c r="U244" s="221"/>
      <c r="V244" s="211"/>
      <c r="W244" s="211"/>
      <c r="X244" s="211"/>
      <c r="Y244" s="211"/>
      <c r="Z244" s="211"/>
      <c r="AA244" s="211"/>
      <c r="AB244" s="211"/>
      <c r="AC244" s="211"/>
      <c r="AD244" s="211"/>
      <c r="AE244" s="211" t="s">
        <v>102</v>
      </c>
      <c r="AF244" s="211">
        <v>0</v>
      </c>
      <c r="AG244" s="211"/>
      <c r="AH244" s="211"/>
      <c r="AI244" s="211"/>
      <c r="AJ244" s="211"/>
      <c r="AK244" s="211"/>
      <c r="AL244" s="211"/>
      <c r="AM244" s="211"/>
      <c r="AN244" s="211"/>
      <c r="AO244" s="211"/>
      <c r="AP244" s="211"/>
      <c r="AQ244" s="211"/>
      <c r="AR244" s="211"/>
      <c r="AS244" s="211"/>
      <c r="AT244" s="211"/>
      <c r="AU244" s="211"/>
      <c r="AV244" s="211"/>
      <c r="AW244" s="211"/>
      <c r="AX244" s="211"/>
      <c r="AY244" s="211"/>
      <c r="AZ244" s="211"/>
      <c r="BA244" s="211"/>
      <c r="BB244" s="211"/>
      <c r="BC244" s="211"/>
      <c r="BD244" s="211"/>
      <c r="BE244" s="211"/>
      <c r="BF244" s="211"/>
      <c r="BG244" s="211"/>
      <c r="BH244" s="211"/>
    </row>
    <row r="245" spans="1:60" outlineLevel="1" x14ac:dyDescent="0.2">
      <c r="A245" s="212"/>
      <c r="B245" s="219"/>
      <c r="C245" s="265" t="s">
        <v>116</v>
      </c>
      <c r="D245" s="223"/>
      <c r="E245" s="228">
        <v>12</v>
      </c>
      <c r="F245" s="232"/>
      <c r="G245" s="232"/>
      <c r="H245" s="232"/>
      <c r="I245" s="232"/>
      <c r="J245" s="232"/>
      <c r="K245" s="232"/>
      <c r="L245" s="232"/>
      <c r="M245" s="232"/>
      <c r="N245" s="221"/>
      <c r="O245" s="221"/>
      <c r="P245" s="221"/>
      <c r="Q245" s="221"/>
      <c r="R245" s="221"/>
      <c r="S245" s="221"/>
      <c r="T245" s="222"/>
      <c r="U245" s="221"/>
      <c r="V245" s="211"/>
      <c r="W245" s="211"/>
      <c r="X245" s="211"/>
      <c r="Y245" s="211"/>
      <c r="Z245" s="211"/>
      <c r="AA245" s="211"/>
      <c r="AB245" s="211"/>
      <c r="AC245" s="211"/>
      <c r="AD245" s="211"/>
      <c r="AE245" s="211" t="s">
        <v>102</v>
      </c>
      <c r="AF245" s="211">
        <v>0</v>
      </c>
      <c r="AG245" s="211"/>
      <c r="AH245" s="211"/>
      <c r="AI245" s="211"/>
      <c r="AJ245" s="211"/>
      <c r="AK245" s="211"/>
      <c r="AL245" s="211"/>
      <c r="AM245" s="211"/>
      <c r="AN245" s="211"/>
      <c r="AO245" s="211"/>
      <c r="AP245" s="211"/>
      <c r="AQ245" s="211"/>
      <c r="AR245" s="211"/>
      <c r="AS245" s="211"/>
      <c r="AT245" s="211"/>
      <c r="AU245" s="211"/>
      <c r="AV245" s="211"/>
      <c r="AW245" s="211"/>
      <c r="AX245" s="211"/>
      <c r="AY245" s="211"/>
      <c r="AZ245" s="211"/>
      <c r="BA245" s="211"/>
      <c r="BB245" s="211"/>
      <c r="BC245" s="211"/>
      <c r="BD245" s="211"/>
      <c r="BE245" s="211"/>
      <c r="BF245" s="211"/>
      <c r="BG245" s="211"/>
      <c r="BH245" s="211"/>
    </row>
    <row r="246" spans="1:60" outlineLevel="1" x14ac:dyDescent="0.2">
      <c r="A246" s="212"/>
      <c r="B246" s="219"/>
      <c r="C246" s="265" t="s">
        <v>279</v>
      </c>
      <c r="D246" s="223"/>
      <c r="E246" s="228"/>
      <c r="F246" s="232"/>
      <c r="G246" s="232"/>
      <c r="H246" s="232"/>
      <c r="I246" s="232"/>
      <c r="J246" s="232"/>
      <c r="K246" s="232"/>
      <c r="L246" s="232"/>
      <c r="M246" s="232"/>
      <c r="N246" s="221"/>
      <c r="O246" s="221"/>
      <c r="P246" s="221"/>
      <c r="Q246" s="221"/>
      <c r="R246" s="221"/>
      <c r="S246" s="221"/>
      <c r="T246" s="222"/>
      <c r="U246" s="221"/>
      <c r="V246" s="211"/>
      <c r="W246" s="211"/>
      <c r="X246" s="211"/>
      <c r="Y246" s="211"/>
      <c r="Z246" s="211"/>
      <c r="AA246" s="211"/>
      <c r="AB246" s="211"/>
      <c r="AC246" s="211"/>
      <c r="AD246" s="211"/>
      <c r="AE246" s="211" t="s">
        <v>102</v>
      </c>
      <c r="AF246" s="211">
        <v>0</v>
      </c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  <c r="AS246" s="211"/>
      <c r="AT246" s="211"/>
      <c r="AU246" s="211"/>
      <c r="AV246" s="211"/>
      <c r="AW246" s="211"/>
      <c r="AX246" s="211"/>
      <c r="AY246" s="211"/>
      <c r="AZ246" s="211"/>
      <c r="BA246" s="211"/>
      <c r="BB246" s="211"/>
      <c r="BC246" s="211"/>
      <c r="BD246" s="211"/>
      <c r="BE246" s="211"/>
      <c r="BF246" s="211"/>
      <c r="BG246" s="211"/>
      <c r="BH246" s="211"/>
    </row>
    <row r="247" spans="1:60" outlineLevel="1" x14ac:dyDescent="0.2">
      <c r="A247" s="212"/>
      <c r="B247" s="219"/>
      <c r="C247" s="265" t="s">
        <v>242</v>
      </c>
      <c r="D247" s="223"/>
      <c r="E247" s="228"/>
      <c r="F247" s="232"/>
      <c r="G247" s="232"/>
      <c r="H247" s="232"/>
      <c r="I247" s="232"/>
      <c r="J247" s="232"/>
      <c r="K247" s="232"/>
      <c r="L247" s="232"/>
      <c r="M247" s="232"/>
      <c r="N247" s="221"/>
      <c r="O247" s="221"/>
      <c r="P247" s="221"/>
      <c r="Q247" s="221"/>
      <c r="R247" s="221"/>
      <c r="S247" s="221"/>
      <c r="T247" s="222"/>
      <c r="U247" s="221"/>
      <c r="V247" s="211"/>
      <c r="W247" s="211"/>
      <c r="X247" s="211"/>
      <c r="Y247" s="211"/>
      <c r="Z247" s="211"/>
      <c r="AA247" s="211"/>
      <c r="AB247" s="211"/>
      <c r="AC247" s="211"/>
      <c r="AD247" s="211"/>
      <c r="AE247" s="211" t="s">
        <v>102</v>
      </c>
      <c r="AF247" s="211">
        <v>0</v>
      </c>
      <c r="AG247" s="211"/>
      <c r="AH247" s="211"/>
      <c r="AI247" s="211"/>
      <c r="AJ247" s="211"/>
      <c r="AK247" s="211"/>
      <c r="AL247" s="211"/>
      <c r="AM247" s="211"/>
      <c r="AN247" s="211"/>
      <c r="AO247" s="211"/>
      <c r="AP247" s="211"/>
      <c r="AQ247" s="211"/>
      <c r="AR247" s="211"/>
      <c r="AS247" s="211"/>
      <c r="AT247" s="211"/>
      <c r="AU247" s="211"/>
      <c r="AV247" s="211"/>
      <c r="AW247" s="211"/>
      <c r="AX247" s="211"/>
      <c r="AY247" s="211"/>
      <c r="AZ247" s="211"/>
      <c r="BA247" s="211"/>
      <c r="BB247" s="211"/>
      <c r="BC247" s="211"/>
      <c r="BD247" s="211"/>
      <c r="BE247" s="211"/>
      <c r="BF247" s="211"/>
      <c r="BG247" s="211"/>
      <c r="BH247" s="211"/>
    </row>
    <row r="248" spans="1:60" outlineLevel="1" x14ac:dyDescent="0.2">
      <c r="A248" s="212"/>
      <c r="B248" s="219"/>
      <c r="C248" s="265" t="s">
        <v>280</v>
      </c>
      <c r="D248" s="223"/>
      <c r="E248" s="228"/>
      <c r="F248" s="232"/>
      <c r="G248" s="232"/>
      <c r="H248" s="232"/>
      <c r="I248" s="232"/>
      <c r="J248" s="232"/>
      <c r="K248" s="232"/>
      <c r="L248" s="232"/>
      <c r="M248" s="232"/>
      <c r="N248" s="221"/>
      <c r="O248" s="221"/>
      <c r="P248" s="221"/>
      <c r="Q248" s="221"/>
      <c r="R248" s="221"/>
      <c r="S248" s="221"/>
      <c r="T248" s="222"/>
      <c r="U248" s="221"/>
      <c r="V248" s="211"/>
      <c r="W248" s="211"/>
      <c r="X248" s="211"/>
      <c r="Y248" s="211"/>
      <c r="Z248" s="211"/>
      <c r="AA248" s="211"/>
      <c r="AB248" s="211"/>
      <c r="AC248" s="211"/>
      <c r="AD248" s="211"/>
      <c r="AE248" s="211" t="s">
        <v>102</v>
      </c>
      <c r="AF248" s="211">
        <v>0</v>
      </c>
      <c r="AG248" s="211"/>
      <c r="AH248" s="211"/>
      <c r="AI248" s="211"/>
      <c r="AJ248" s="211"/>
      <c r="AK248" s="211"/>
      <c r="AL248" s="211"/>
      <c r="AM248" s="211"/>
      <c r="AN248" s="211"/>
      <c r="AO248" s="211"/>
      <c r="AP248" s="211"/>
      <c r="AQ248" s="211"/>
      <c r="AR248" s="211"/>
      <c r="AS248" s="211"/>
      <c r="AT248" s="211"/>
      <c r="AU248" s="211"/>
      <c r="AV248" s="211"/>
      <c r="AW248" s="211"/>
      <c r="AX248" s="211"/>
      <c r="AY248" s="211"/>
      <c r="AZ248" s="211"/>
      <c r="BA248" s="211"/>
      <c r="BB248" s="211"/>
      <c r="BC248" s="211"/>
      <c r="BD248" s="211"/>
      <c r="BE248" s="211"/>
      <c r="BF248" s="211"/>
      <c r="BG248" s="211"/>
      <c r="BH248" s="211"/>
    </row>
    <row r="249" spans="1:60" outlineLevel="1" x14ac:dyDescent="0.2">
      <c r="A249" s="212"/>
      <c r="B249" s="219"/>
      <c r="C249" s="265" t="s">
        <v>108</v>
      </c>
      <c r="D249" s="223"/>
      <c r="E249" s="228"/>
      <c r="F249" s="232"/>
      <c r="G249" s="232"/>
      <c r="H249" s="232"/>
      <c r="I249" s="232"/>
      <c r="J249" s="232"/>
      <c r="K249" s="232"/>
      <c r="L249" s="232"/>
      <c r="M249" s="232"/>
      <c r="N249" s="221"/>
      <c r="O249" s="221"/>
      <c r="P249" s="221"/>
      <c r="Q249" s="221"/>
      <c r="R249" s="221"/>
      <c r="S249" s="221"/>
      <c r="T249" s="222"/>
      <c r="U249" s="221"/>
      <c r="V249" s="211"/>
      <c r="W249" s="211"/>
      <c r="X249" s="211"/>
      <c r="Y249" s="211"/>
      <c r="Z249" s="211"/>
      <c r="AA249" s="211"/>
      <c r="AB249" s="211"/>
      <c r="AC249" s="211"/>
      <c r="AD249" s="211"/>
      <c r="AE249" s="211" t="s">
        <v>102</v>
      </c>
      <c r="AF249" s="211">
        <v>0</v>
      </c>
      <c r="AG249" s="211"/>
      <c r="AH249" s="211"/>
      <c r="AI249" s="211"/>
      <c r="AJ249" s="211"/>
      <c r="AK249" s="211"/>
      <c r="AL249" s="211"/>
      <c r="AM249" s="211"/>
      <c r="AN249" s="211"/>
      <c r="AO249" s="211"/>
      <c r="AP249" s="211"/>
      <c r="AQ249" s="211"/>
      <c r="AR249" s="211"/>
      <c r="AS249" s="211"/>
      <c r="AT249" s="211"/>
      <c r="AU249" s="211"/>
      <c r="AV249" s="211"/>
      <c r="AW249" s="211"/>
      <c r="AX249" s="211"/>
      <c r="AY249" s="211"/>
      <c r="AZ249" s="211"/>
      <c r="BA249" s="211"/>
      <c r="BB249" s="211"/>
      <c r="BC249" s="211"/>
      <c r="BD249" s="211"/>
      <c r="BE249" s="211"/>
      <c r="BF249" s="211"/>
      <c r="BG249" s="211"/>
      <c r="BH249" s="211"/>
    </row>
    <row r="250" spans="1:60" outlineLevel="1" x14ac:dyDescent="0.2">
      <c r="A250" s="212"/>
      <c r="B250" s="219"/>
      <c r="C250" s="265" t="s">
        <v>228</v>
      </c>
      <c r="D250" s="223"/>
      <c r="E250" s="228"/>
      <c r="F250" s="232"/>
      <c r="G250" s="232"/>
      <c r="H250" s="232"/>
      <c r="I250" s="232"/>
      <c r="J250" s="232"/>
      <c r="K250" s="232"/>
      <c r="L250" s="232"/>
      <c r="M250" s="232"/>
      <c r="N250" s="221"/>
      <c r="O250" s="221"/>
      <c r="P250" s="221"/>
      <c r="Q250" s="221"/>
      <c r="R250" s="221"/>
      <c r="S250" s="221"/>
      <c r="T250" s="222"/>
      <c r="U250" s="221"/>
      <c r="V250" s="211"/>
      <c r="W250" s="211"/>
      <c r="X250" s="211"/>
      <c r="Y250" s="211"/>
      <c r="Z250" s="211"/>
      <c r="AA250" s="211"/>
      <c r="AB250" s="211"/>
      <c r="AC250" s="211"/>
      <c r="AD250" s="211"/>
      <c r="AE250" s="211" t="s">
        <v>102</v>
      </c>
      <c r="AF250" s="211">
        <v>0</v>
      </c>
      <c r="AG250" s="211"/>
      <c r="AH250" s="211"/>
      <c r="AI250" s="211"/>
      <c r="AJ250" s="211"/>
      <c r="AK250" s="211"/>
      <c r="AL250" s="211"/>
      <c r="AM250" s="211"/>
      <c r="AN250" s="211"/>
      <c r="AO250" s="211"/>
      <c r="AP250" s="211"/>
      <c r="AQ250" s="211"/>
      <c r="AR250" s="211"/>
      <c r="AS250" s="211"/>
      <c r="AT250" s="211"/>
      <c r="AU250" s="211"/>
      <c r="AV250" s="211"/>
      <c r="AW250" s="211"/>
      <c r="AX250" s="211"/>
      <c r="AY250" s="211"/>
      <c r="AZ250" s="211"/>
      <c r="BA250" s="211"/>
      <c r="BB250" s="211"/>
      <c r="BC250" s="211"/>
      <c r="BD250" s="211"/>
      <c r="BE250" s="211"/>
      <c r="BF250" s="211"/>
      <c r="BG250" s="211"/>
      <c r="BH250" s="211"/>
    </row>
    <row r="251" spans="1:60" outlineLevel="1" x14ac:dyDescent="0.2">
      <c r="A251" s="212"/>
      <c r="B251" s="219"/>
      <c r="C251" s="265" t="s">
        <v>229</v>
      </c>
      <c r="D251" s="223"/>
      <c r="E251" s="228"/>
      <c r="F251" s="232"/>
      <c r="G251" s="232"/>
      <c r="H251" s="232"/>
      <c r="I251" s="232"/>
      <c r="J251" s="232"/>
      <c r="K251" s="232"/>
      <c r="L251" s="232"/>
      <c r="M251" s="232"/>
      <c r="N251" s="221"/>
      <c r="O251" s="221"/>
      <c r="P251" s="221"/>
      <c r="Q251" s="221"/>
      <c r="R251" s="221"/>
      <c r="S251" s="221"/>
      <c r="T251" s="222"/>
      <c r="U251" s="221"/>
      <c r="V251" s="211"/>
      <c r="W251" s="211"/>
      <c r="X251" s="211"/>
      <c r="Y251" s="211"/>
      <c r="Z251" s="211"/>
      <c r="AA251" s="211"/>
      <c r="AB251" s="211"/>
      <c r="AC251" s="211"/>
      <c r="AD251" s="211"/>
      <c r="AE251" s="211" t="s">
        <v>102</v>
      </c>
      <c r="AF251" s="211">
        <v>0</v>
      </c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  <c r="AS251" s="211"/>
      <c r="AT251" s="211"/>
      <c r="AU251" s="211"/>
      <c r="AV251" s="211"/>
      <c r="AW251" s="211"/>
      <c r="AX251" s="211"/>
      <c r="AY251" s="211"/>
      <c r="AZ251" s="211"/>
      <c r="BA251" s="211"/>
      <c r="BB251" s="211"/>
      <c r="BC251" s="211"/>
      <c r="BD251" s="211"/>
      <c r="BE251" s="211"/>
      <c r="BF251" s="211"/>
      <c r="BG251" s="211"/>
      <c r="BH251" s="211"/>
    </row>
    <row r="252" spans="1:60" outlineLevel="1" x14ac:dyDescent="0.2">
      <c r="A252" s="212"/>
      <c r="B252" s="219"/>
      <c r="C252" s="265" t="s">
        <v>230</v>
      </c>
      <c r="D252" s="223"/>
      <c r="E252" s="228"/>
      <c r="F252" s="232"/>
      <c r="G252" s="232"/>
      <c r="H252" s="232"/>
      <c r="I252" s="232"/>
      <c r="J252" s="232"/>
      <c r="K252" s="232"/>
      <c r="L252" s="232"/>
      <c r="M252" s="232"/>
      <c r="N252" s="221"/>
      <c r="O252" s="221"/>
      <c r="P252" s="221"/>
      <c r="Q252" s="221"/>
      <c r="R252" s="221"/>
      <c r="S252" s="221"/>
      <c r="T252" s="222"/>
      <c r="U252" s="221"/>
      <c r="V252" s="211"/>
      <c r="W252" s="211"/>
      <c r="X252" s="211"/>
      <c r="Y252" s="211"/>
      <c r="Z252" s="211"/>
      <c r="AA252" s="211"/>
      <c r="AB252" s="211"/>
      <c r="AC252" s="211"/>
      <c r="AD252" s="211"/>
      <c r="AE252" s="211" t="s">
        <v>102</v>
      </c>
      <c r="AF252" s="211">
        <v>0</v>
      </c>
      <c r="AG252" s="211"/>
      <c r="AH252" s="211"/>
      <c r="AI252" s="211"/>
      <c r="AJ252" s="211"/>
      <c r="AK252" s="211"/>
      <c r="AL252" s="211"/>
      <c r="AM252" s="211"/>
      <c r="AN252" s="211"/>
      <c r="AO252" s="211"/>
      <c r="AP252" s="211"/>
      <c r="AQ252" s="211"/>
      <c r="AR252" s="211"/>
      <c r="AS252" s="211"/>
      <c r="AT252" s="211"/>
      <c r="AU252" s="211"/>
      <c r="AV252" s="211"/>
      <c r="AW252" s="211"/>
      <c r="AX252" s="211"/>
      <c r="AY252" s="211"/>
      <c r="AZ252" s="211"/>
      <c r="BA252" s="211"/>
      <c r="BB252" s="211"/>
      <c r="BC252" s="211"/>
      <c r="BD252" s="211"/>
      <c r="BE252" s="211"/>
      <c r="BF252" s="211"/>
      <c r="BG252" s="211"/>
      <c r="BH252" s="211"/>
    </row>
    <row r="253" spans="1:60" outlineLevel="1" x14ac:dyDescent="0.2">
      <c r="A253" s="212">
        <v>24</v>
      </c>
      <c r="B253" s="219" t="s">
        <v>281</v>
      </c>
      <c r="C253" s="264" t="s">
        <v>282</v>
      </c>
      <c r="D253" s="221" t="s">
        <v>237</v>
      </c>
      <c r="E253" s="227">
        <v>48</v>
      </c>
      <c r="F253" s="231">
        <f>H253+J253</f>
        <v>0</v>
      </c>
      <c r="G253" s="232">
        <f>ROUND(E253*F253,2)</f>
        <v>0</v>
      </c>
      <c r="H253" s="232"/>
      <c r="I253" s="232">
        <f>ROUND(E253*H253,2)</f>
        <v>0</v>
      </c>
      <c r="J253" s="232"/>
      <c r="K253" s="232">
        <f>ROUND(E253*J253,2)</f>
        <v>0</v>
      </c>
      <c r="L253" s="232">
        <v>21</v>
      </c>
      <c r="M253" s="232">
        <f>G253*(1+L253/100)</f>
        <v>0</v>
      </c>
      <c r="N253" s="221">
        <v>2.1000000000000001E-2</v>
      </c>
      <c r="O253" s="221">
        <f>ROUND(E253*N253,5)</f>
        <v>1.008</v>
      </c>
      <c r="P253" s="221">
        <v>0</v>
      </c>
      <c r="Q253" s="221">
        <f>ROUND(E253*P253,5)</f>
        <v>0</v>
      </c>
      <c r="R253" s="221"/>
      <c r="S253" s="221"/>
      <c r="T253" s="222">
        <v>0</v>
      </c>
      <c r="U253" s="221">
        <f>ROUND(E253*T253,2)</f>
        <v>0</v>
      </c>
      <c r="V253" s="211"/>
      <c r="W253" s="211"/>
      <c r="X253" s="211"/>
      <c r="Y253" s="211"/>
      <c r="Z253" s="211"/>
      <c r="AA253" s="211"/>
      <c r="AB253" s="211"/>
      <c r="AC253" s="211"/>
      <c r="AD253" s="211"/>
      <c r="AE253" s="211" t="s">
        <v>189</v>
      </c>
      <c r="AF253" s="211"/>
      <c r="AG253" s="211"/>
      <c r="AH253" s="211"/>
      <c r="AI253" s="211"/>
      <c r="AJ253" s="211"/>
      <c r="AK253" s="211"/>
      <c r="AL253" s="211"/>
      <c r="AM253" s="211"/>
      <c r="AN253" s="211"/>
      <c r="AO253" s="211"/>
      <c r="AP253" s="211"/>
      <c r="AQ253" s="211"/>
      <c r="AR253" s="211"/>
      <c r="AS253" s="211"/>
      <c r="AT253" s="211"/>
      <c r="AU253" s="211"/>
      <c r="AV253" s="211"/>
      <c r="AW253" s="211"/>
      <c r="AX253" s="211"/>
      <c r="AY253" s="211"/>
      <c r="AZ253" s="211"/>
      <c r="BA253" s="211"/>
      <c r="BB253" s="211"/>
      <c r="BC253" s="211"/>
      <c r="BD253" s="211"/>
      <c r="BE253" s="211"/>
      <c r="BF253" s="211"/>
      <c r="BG253" s="211"/>
      <c r="BH253" s="211"/>
    </row>
    <row r="254" spans="1:60" outlineLevel="1" x14ac:dyDescent="0.2">
      <c r="A254" s="212"/>
      <c r="B254" s="219"/>
      <c r="C254" s="265" t="s">
        <v>283</v>
      </c>
      <c r="D254" s="223"/>
      <c r="E254" s="228"/>
      <c r="F254" s="232"/>
      <c r="G254" s="232"/>
      <c r="H254" s="232"/>
      <c r="I254" s="232"/>
      <c r="J254" s="232"/>
      <c r="K254" s="232"/>
      <c r="L254" s="232"/>
      <c r="M254" s="232"/>
      <c r="N254" s="221"/>
      <c r="O254" s="221"/>
      <c r="P254" s="221"/>
      <c r="Q254" s="221"/>
      <c r="R254" s="221"/>
      <c r="S254" s="221"/>
      <c r="T254" s="222"/>
      <c r="U254" s="221"/>
      <c r="V254" s="211"/>
      <c r="W254" s="211"/>
      <c r="X254" s="211"/>
      <c r="Y254" s="211"/>
      <c r="Z254" s="211"/>
      <c r="AA254" s="211"/>
      <c r="AB254" s="211"/>
      <c r="AC254" s="211"/>
      <c r="AD254" s="211"/>
      <c r="AE254" s="211" t="s">
        <v>102</v>
      </c>
      <c r="AF254" s="211">
        <v>0</v>
      </c>
      <c r="AG254" s="211"/>
      <c r="AH254" s="211"/>
      <c r="AI254" s="211"/>
      <c r="AJ254" s="211"/>
      <c r="AK254" s="211"/>
      <c r="AL254" s="211"/>
      <c r="AM254" s="211"/>
      <c r="AN254" s="211"/>
      <c r="AO254" s="211"/>
      <c r="AP254" s="211"/>
      <c r="AQ254" s="211"/>
      <c r="AR254" s="211"/>
      <c r="AS254" s="211"/>
      <c r="AT254" s="211"/>
      <c r="AU254" s="211"/>
      <c r="AV254" s="211"/>
      <c r="AW254" s="211"/>
      <c r="AX254" s="211"/>
      <c r="AY254" s="211"/>
      <c r="AZ254" s="211"/>
      <c r="BA254" s="211"/>
      <c r="BB254" s="211"/>
      <c r="BC254" s="211"/>
      <c r="BD254" s="211"/>
      <c r="BE254" s="211"/>
      <c r="BF254" s="211"/>
      <c r="BG254" s="211"/>
      <c r="BH254" s="211"/>
    </row>
    <row r="255" spans="1:60" outlineLevel="1" x14ac:dyDescent="0.2">
      <c r="A255" s="212"/>
      <c r="B255" s="219"/>
      <c r="C255" s="265" t="s">
        <v>284</v>
      </c>
      <c r="D255" s="223"/>
      <c r="E255" s="228"/>
      <c r="F255" s="232"/>
      <c r="G255" s="232"/>
      <c r="H255" s="232"/>
      <c r="I255" s="232"/>
      <c r="J255" s="232"/>
      <c r="K255" s="232"/>
      <c r="L255" s="232"/>
      <c r="M255" s="232"/>
      <c r="N255" s="221"/>
      <c r="O255" s="221"/>
      <c r="P255" s="221"/>
      <c r="Q255" s="221"/>
      <c r="R255" s="221"/>
      <c r="S255" s="221"/>
      <c r="T255" s="222"/>
      <c r="U255" s="221"/>
      <c r="V255" s="211"/>
      <c r="W255" s="211"/>
      <c r="X255" s="211"/>
      <c r="Y255" s="211"/>
      <c r="Z255" s="211"/>
      <c r="AA255" s="211"/>
      <c r="AB255" s="211"/>
      <c r="AC255" s="211"/>
      <c r="AD255" s="211"/>
      <c r="AE255" s="211" t="s">
        <v>102</v>
      </c>
      <c r="AF255" s="211">
        <v>0</v>
      </c>
      <c r="AG255" s="211"/>
      <c r="AH255" s="211"/>
      <c r="AI255" s="211"/>
      <c r="AJ255" s="211"/>
      <c r="AK255" s="211"/>
      <c r="AL255" s="211"/>
      <c r="AM255" s="211"/>
      <c r="AN255" s="211"/>
      <c r="AO255" s="211"/>
      <c r="AP255" s="211"/>
      <c r="AQ255" s="211"/>
      <c r="AR255" s="211"/>
      <c r="AS255" s="211"/>
      <c r="AT255" s="211"/>
      <c r="AU255" s="211"/>
      <c r="AV255" s="211"/>
      <c r="AW255" s="211"/>
      <c r="AX255" s="211"/>
      <c r="AY255" s="211"/>
      <c r="AZ255" s="211"/>
      <c r="BA255" s="211"/>
      <c r="BB255" s="211"/>
      <c r="BC255" s="211"/>
      <c r="BD255" s="211"/>
      <c r="BE255" s="211"/>
      <c r="BF255" s="211"/>
      <c r="BG255" s="211"/>
      <c r="BH255" s="211"/>
    </row>
    <row r="256" spans="1:60" outlineLevel="1" x14ac:dyDescent="0.2">
      <c r="A256" s="212"/>
      <c r="B256" s="219"/>
      <c r="C256" s="265" t="s">
        <v>285</v>
      </c>
      <c r="D256" s="223"/>
      <c r="E256" s="228"/>
      <c r="F256" s="232"/>
      <c r="G256" s="232"/>
      <c r="H256" s="232"/>
      <c r="I256" s="232"/>
      <c r="J256" s="232"/>
      <c r="K256" s="232"/>
      <c r="L256" s="232"/>
      <c r="M256" s="232"/>
      <c r="N256" s="221"/>
      <c r="O256" s="221"/>
      <c r="P256" s="221"/>
      <c r="Q256" s="221"/>
      <c r="R256" s="221"/>
      <c r="S256" s="221"/>
      <c r="T256" s="222"/>
      <c r="U256" s="221"/>
      <c r="V256" s="211"/>
      <c r="W256" s="211"/>
      <c r="X256" s="211"/>
      <c r="Y256" s="211"/>
      <c r="Z256" s="211"/>
      <c r="AA256" s="211"/>
      <c r="AB256" s="211"/>
      <c r="AC256" s="211"/>
      <c r="AD256" s="211"/>
      <c r="AE256" s="211" t="s">
        <v>102</v>
      </c>
      <c r="AF256" s="211">
        <v>0</v>
      </c>
      <c r="AG256" s="211"/>
      <c r="AH256" s="211"/>
      <c r="AI256" s="211"/>
      <c r="AJ256" s="211"/>
      <c r="AK256" s="211"/>
      <c r="AL256" s="211"/>
      <c r="AM256" s="211"/>
      <c r="AN256" s="211"/>
      <c r="AO256" s="211"/>
      <c r="AP256" s="211"/>
      <c r="AQ256" s="211"/>
      <c r="AR256" s="211"/>
      <c r="AS256" s="211"/>
      <c r="AT256" s="211"/>
      <c r="AU256" s="211"/>
      <c r="AV256" s="211"/>
      <c r="AW256" s="211"/>
      <c r="AX256" s="211"/>
      <c r="AY256" s="211"/>
      <c r="AZ256" s="211"/>
      <c r="BA256" s="211"/>
      <c r="BB256" s="211"/>
      <c r="BC256" s="211"/>
      <c r="BD256" s="211"/>
      <c r="BE256" s="211"/>
      <c r="BF256" s="211"/>
      <c r="BG256" s="211"/>
      <c r="BH256" s="211"/>
    </row>
    <row r="257" spans="1:60" outlineLevel="1" x14ac:dyDescent="0.2">
      <c r="A257" s="212"/>
      <c r="B257" s="219"/>
      <c r="C257" s="265" t="s">
        <v>117</v>
      </c>
      <c r="D257" s="223"/>
      <c r="E257" s="228">
        <v>5</v>
      </c>
      <c r="F257" s="232"/>
      <c r="G257" s="232"/>
      <c r="H257" s="232"/>
      <c r="I257" s="232"/>
      <c r="J257" s="232"/>
      <c r="K257" s="232"/>
      <c r="L257" s="232"/>
      <c r="M257" s="232"/>
      <c r="N257" s="221"/>
      <c r="O257" s="221"/>
      <c r="P257" s="221"/>
      <c r="Q257" s="221"/>
      <c r="R257" s="221"/>
      <c r="S257" s="221"/>
      <c r="T257" s="222"/>
      <c r="U257" s="221"/>
      <c r="V257" s="211"/>
      <c r="W257" s="211"/>
      <c r="X257" s="211"/>
      <c r="Y257" s="211"/>
      <c r="Z257" s="211"/>
      <c r="AA257" s="211"/>
      <c r="AB257" s="211"/>
      <c r="AC257" s="211"/>
      <c r="AD257" s="211"/>
      <c r="AE257" s="211" t="s">
        <v>102</v>
      </c>
      <c r="AF257" s="211">
        <v>0</v>
      </c>
      <c r="AG257" s="211"/>
      <c r="AH257" s="211"/>
      <c r="AI257" s="211"/>
      <c r="AJ257" s="211"/>
      <c r="AK257" s="211"/>
      <c r="AL257" s="211"/>
      <c r="AM257" s="211"/>
      <c r="AN257" s="211"/>
      <c r="AO257" s="211"/>
      <c r="AP257" s="211"/>
      <c r="AQ257" s="211"/>
      <c r="AR257" s="211"/>
      <c r="AS257" s="211"/>
      <c r="AT257" s="211"/>
      <c r="AU257" s="211"/>
      <c r="AV257" s="211"/>
      <c r="AW257" s="211"/>
      <c r="AX257" s="211"/>
      <c r="AY257" s="211"/>
      <c r="AZ257" s="211"/>
      <c r="BA257" s="211"/>
      <c r="BB257" s="211"/>
      <c r="BC257" s="211"/>
      <c r="BD257" s="211"/>
      <c r="BE257" s="211"/>
      <c r="BF257" s="211"/>
      <c r="BG257" s="211"/>
      <c r="BH257" s="211"/>
    </row>
    <row r="258" spans="1:60" outlineLevel="1" x14ac:dyDescent="0.2">
      <c r="A258" s="212"/>
      <c r="B258" s="219"/>
      <c r="C258" s="265" t="s">
        <v>118</v>
      </c>
      <c r="D258" s="223"/>
      <c r="E258" s="228">
        <v>4</v>
      </c>
      <c r="F258" s="232"/>
      <c r="G258" s="232"/>
      <c r="H258" s="232"/>
      <c r="I258" s="232"/>
      <c r="J258" s="232"/>
      <c r="K258" s="232"/>
      <c r="L258" s="232"/>
      <c r="M258" s="232"/>
      <c r="N258" s="221"/>
      <c r="O258" s="221"/>
      <c r="P258" s="221"/>
      <c r="Q258" s="221"/>
      <c r="R258" s="221"/>
      <c r="S258" s="221"/>
      <c r="T258" s="222"/>
      <c r="U258" s="221"/>
      <c r="V258" s="211"/>
      <c r="W258" s="211"/>
      <c r="X258" s="211"/>
      <c r="Y258" s="211"/>
      <c r="Z258" s="211"/>
      <c r="AA258" s="211"/>
      <c r="AB258" s="211"/>
      <c r="AC258" s="211"/>
      <c r="AD258" s="211"/>
      <c r="AE258" s="211" t="s">
        <v>102</v>
      </c>
      <c r="AF258" s="211">
        <v>0</v>
      </c>
      <c r="AG258" s="211"/>
      <c r="AH258" s="211"/>
      <c r="AI258" s="211"/>
      <c r="AJ258" s="211"/>
      <c r="AK258" s="211"/>
      <c r="AL258" s="211"/>
      <c r="AM258" s="211"/>
      <c r="AN258" s="211"/>
      <c r="AO258" s="211"/>
      <c r="AP258" s="211"/>
      <c r="AQ258" s="211"/>
      <c r="AR258" s="211"/>
      <c r="AS258" s="211"/>
      <c r="AT258" s="211"/>
      <c r="AU258" s="211"/>
      <c r="AV258" s="211"/>
      <c r="AW258" s="211"/>
      <c r="AX258" s="211"/>
      <c r="AY258" s="211"/>
      <c r="AZ258" s="211"/>
      <c r="BA258" s="211"/>
      <c r="BB258" s="211"/>
      <c r="BC258" s="211"/>
      <c r="BD258" s="211"/>
      <c r="BE258" s="211"/>
      <c r="BF258" s="211"/>
      <c r="BG258" s="211"/>
      <c r="BH258" s="211"/>
    </row>
    <row r="259" spans="1:60" outlineLevel="1" x14ac:dyDescent="0.2">
      <c r="A259" s="212"/>
      <c r="B259" s="219"/>
      <c r="C259" s="265" t="s">
        <v>119</v>
      </c>
      <c r="D259" s="223"/>
      <c r="E259" s="228">
        <v>13</v>
      </c>
      <c r="F259" s="232"/>
      <c r="G259" s="232"/>
      <c r="H259" s="232"/>
      <c r="I259" s="232"/>
      <c r="J259" s="232"/>
      <c r="K259" s="232"/>
      <c r="L259" s="232"/>
      <c r="M259" s="232"/>
      <c r="N259" s="221"/>
      <c r="O259" s="221"/>
      <c r="P259" s="221"/>
      <c r="Q259" s="221"/>
      <c r="R259" s="221"/>
      <c r="S259" s="221"/>
      <c r="T259" s="222"/>
      <c r="U259" s="221"/>
      <c r="V259" s="211"/>
      <c r="W259" s="211"/>
      <c r="X259" s="211"/>
      <c r="Y259" s="211"/>
      <c r="Z259" s="211"/>
      <c r="AA259" s="211"/>
      <c r="AB259" s="211"/>
      <c r="AC259" s="211"/>
      <c r="AD259" s="211"/>
      <c r="AE259" s="211" t="s">
        <v>102</v>
      </c>
      <c r="AF259" s="211">
        <v>0</v>
      </c>
      <c r="AG259" s="211"/>
      <c r="AH259" s="211"/>
      <c r="AI259" s="211"/>
      <c r="AJ259" s="211"/>
      <c r="AK259" s="211"/>
      <c r="AL259" s="211"/>
      <c r="AM259" s="211"/>
      <c r="AN259" s="211"/>
      <c r="AO259" s="211"/>
      <c r="AP259" s="211"/>
      <c r="AQ259" s="211"/>
      <c r="AR259" s="211"/>
      <c r="AS259" s="211"/>
      <c r="AT259" s="211"/>
      <c r="AU259" s="211"/>
      <c r="AV259" s="211"/>
      <c r="AW259" s="211"/>
      <c r="AX259" s="211"/>
      <c r="AY259" s="211"/>
      <c r="AZ259" s="211"/>
      <c r="BA259" s="211"/>
      <c r="BB259" s="211"/>
      <c r="BC259" s="211"/>
      <c r="BD259" s="211"/>
      <c r="BE259" s="211"/>
      <c r="BF259" s="211"/>
      <c r="BG259" s="211"/>
      <c r="BH259" s="211"/>
    </row>
    <row r="260" spans="1:60" outlineLevel="1" x14ac:dyDescent="0.2">
      <c r="A260" s="212"/>
      <c r="B260" s="219"/>
      <c r="C260" s="265" t="s">
        <v>120</v>
      </c>
      <c r="D260" s="223"/>
      <c r="E260" s="228">
        <v>19</v>
      </c>
      <c r="F260" s="232"/>
      <c r="G260" s="232"/>
      <c r="H260" s="232"/>
      <c r="I260" s="232"/>
      <c r="J260" s="232"/>
      <c r="K260" s="232"/>
      <c r="L260" s="232"/>
      <c r="M260" s="232"/>
      <c r="N260" s="221"/>
      <c r="O260" s="221"/>
      <c r="P260" s="221"/>
      <c r="Q260" s="221"/>
      <c r="R260" s="221"/>
      <c r="S260" s="221"/>
      <c r="T260" s="222"/>
      <c r="U260" s="221"/>
      <c r="V260" s="211"/>
      <c r="W260" s="211"/>
      <c r="X260" s="211"/>
      <c r="Y260" s="211"/>
      <c r="Z260" s="211"/>
      <c r="AA260" s="211"/>
      <c r="AB260" s="211"/>
      <c r="AC260" s="211"/>
      <c r="AD260" s="211"/>
      <c r="AE260" s="211" t="s">
        <v>102</v>
      </c>
      <c r="AF260" s="211">
        <v>0</v>
      </c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  <c r="AS260" s="211"/>
      <c r="AT260" s="211"/>
      <c r="AU260" s="211"/>
      <c r="AV260" s="211"/>
      <c r="AW260" s="211"/>
      <c r="AX260" s="211"/>
      <c r="AY260" s="211"/>
      <c r="AZ260" s="211"/>
      <c r="BA260" s="211"/>
      <c r="BB260" s="211"/>
      <c r="BC260" s="211"/>
      <c r="BD260" s="211"/>
      <c r="BE260" s="211"/>
      <c r="BF260" s="211"/>
      <c r="BG260" s="211"/>
      <c r="BH260" s="211"/>
    </row>
    <row r="261" spans="1:60" outlineLevel="1" x14ac:dyDescent="0.2">
      <c r="A261" s="212"/>
      <c r="B261" s="219"/>
      <c r="C261" s="265" t="s">
        <v>121</v>
      </c>
      <c r="D261" s="223"/>
      <c r="E261" s="228">
        <v>1</v>
      </c>
      <c r="F261" s="232"/>
      <c r="G261" s="232"/>
      <c r="H261" s="232"/>
      <c r="I261" s="232"/>
      <c r="J261" s="232"/>
      <c r="K261" s="232"/>
      <c r="L261" s="232"/>
      <c r="M261" s="232"/>
      <c r="N261" s="221"/>
      <c r="O261" s="221"/>
      <c r="P261" s="221"/>
      <c r="Q261" s="221"/>
      <c r="R261" s="221"/>
      <c r="S261" s="221"/>
      <c r="T261" s="222"/>
      <c r="U261" s="221"/>
      <c r="V261" s="211"/>
      <c r="W261" s="211"/>
      <c r="X261" s="211"/>
      <c r="Y261" s="211"/>
      <c r="Z261" s="211"/>
      <c r="AA261" s="211"/>
      <c r="AB261" s="211"/>
      <c r="AC261" s="211"/>
      <c r="AD261" s="211"/>
      <c r="AE261" s="211" t="s">
        <v>102</v>
      </c>
      <c r="AF261" s="211">
        <v>0</v>
      </c>
      <c r="AG261" s="211"/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1"/>
      <c r="AT261" s="211"/>
      <c r="AU261" s="211"/>
      <c r="AV261" s="211"/>
      <c r="AW261" s="211"/>
      <c r="AX261" s="211"/>
      <c r="AY261" s="211"/>
      <c r="AZ261" s="211"/>
      <c r="BA261" s="211"/>
      <c r="BB261" s="211"/>
      <c r="BC261" s="211"/>
      <c r="BD261" s="211"/>
      <c r="BE261" s="211"/>
      <c r="BF261" s="211"/>
      <c r="BG261" s="211"/>
      <c r="BH261" s="211"/>
    </row>
    <row r="262" spans="1:60" outlineLevel="1" x14ac:dyDescent="0.2">
      <c r="A262" s="212"/>
      <c r="B262" s="219"/>
      <c r="C262" s="265" t="s">
        <v>122</v>
      </c>
      <c r="D262" s="223"/>
      <c r="E262" s="228">
        <v>1</v>
      </c>
      <c r="F262" s="232"/>
      <c r="G262" s="232"/>
      <c r="H262" s="232"/>
      <c r="I262" s="232"/>
      <c r="J262" s="232"/>
      <c r="K262" s="232"/>
      <c r="L262" s="232"/>
      <c r="M262" s="232"/>
      <c r="N262" s="221"/>
      <c r="O262" s="221"/>
      <c r="P262" s="221"/>
      <c r="Q262" s="221"/>
      <c r="R262" s="221"/>
      <c r="S262" s="221"/>
      <c r="T262" s="222"/>
      <c r="U262" s="221"/>
      <c r="V262" s="211"/>
      <c r="W262" s="211"/>
      <c r="X262" s="211"/>
      <c r="Y262" s="211"/>
      <c r="Z262" s="211"/>
      <c r="AA262" s="211"/>
      <c r="AB262" s="211"/>
      <c r="AC262" s="211"/>
      <c r="AD262" s="211"/>
      <c r="AE262" s="211" t="s">
        <v>102</v>
      </c>
      <c r="AF262" s="211">
        <v>0</v>
      </c>
      <c r="AG262" s="211"/>
      <c r="AH262" s="211"/>
      <c r="AI262" s="211"/>
      <c r="AJ262" s="211"/>
      <c r="AK262" s="211"/>
      <c r="AL262" s="211"/>
      <c r="AM262" s="211"/>
      <c r="AN262" s="211"/>
      <c r="AO262" s="211"/>
      <c r="AP262" s="211"/>
      <c r="AQ262" s="211"/>
      <c r="AR262" s="211"/>
      <c r="AS262" s="211"/>
      <c r="AT262" s="211"/>
      <c r="AU262" s="211"/>
      <c r="AV262" s="211"/>
      <c r="AW262" s="211"/>
      <c r="AX262" s="211"/>
      <c r="AY262" s="211"/>
      <c r="AZ262" s="211"/>
      <c r="BA262" s="211"/>
      <c r="BB262" s="211"/>
      <c r="BC262" s="211"/>
      <c r="BD262" s="211"/>
      <c r="BE262" s="211"/>
      <c r="BF262" s="211"/>
      <c r="BG262" s="211"/>
      <c r="BH262" s="211"/>
    </row>
    <row r="263" spans="1:60" outlineLevel="1" x14ac:dyDescent="0.2">
      <c r="A263" s="212"/>
      <c r="B263" s="219"/>
      <c r="C263" s="265" t="s">
        <v>276</v>
      </c>
      <c r="D263" s="223"/>
      <c r="E263" s="228">
        <v>5</v>
      </c>
      <c r="F263" s="232"/>
      <c r="G263" s="232"/>
      <c r="H263" s="232"/>
      <c r="I263" s="232"/>
      <c r="J263" s="232"/>
      <c r="K263" s="232"/>
      <c r="L263" s="232"/>
      <c r="M263" s="232"/>
      <c r="N263" s="221"/>
      <c r="O263" s="221"/>
      <c r="P263" s="221"/>
      <c r="Q263" s="221"/>
      <c r="R263" s="221"/>
      <c r="S263" s="221"/>
      <c r="T263" s="222"/>
      <c r="U263" s="221"/>
      <c r="V263" s="211"/>
      <c r="W263" s="211"/>
      <c r="X263" s="211"/>
      <c r="Y263" s="211"/>
      <c r="Z263" s="211"/>
      <c r="AA263" s="211"/>
      <c r="AB263" s="211"/>
      <c r="AC263" s="211"/>
      <c r="AD263" s="211"/>
      <c r="AE263" s="211" t="s">
        <v>102</v>
      </c>
      <c r="AF263" s="211">
        <v>0</v>
      </c>
      <c r="AG263" s="211"/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1"/>
      <c r="AT263" s="211"/>
      <c r="AU263" s="211"/>
      <c r="AV263" s="211"/>
      <c r="AW263" s="211"/>
      <c r="AX263" s="211"/>
      <c r="AY263" s="211"/>
      <c r="AZ263" s="211"/>
      <c r="BA263" s="211"/>
      <c r="BB263" s="211"/>
      <c r="BC263" s="211"/>
      <c r="BD263" s="211"/>
      <c r="BE263" s="211"/>
      <c r="BF263" s="211"/>
      <c r="BG263" s="211"/>
      <c r="BH263" s="211"/>
    </row>
    <row r="264" spans="1:60" x14ac:dyDescent="0.2">
      <c r="A264" s="213" t="s">
        <v>95</v>
      </c>
      <c r="B264" s="220" t="s">
        <v>64</v>
      </c>
      <c r="C264" s="267" t="s">
        <v>65</v>
      </c>
      <c r="D264" s="225"/>
      <c r="E264" s="230"/>
      <c r="F264" s="235"/>
      <c r="G264" s="235">
        <f>SUMIF(AE265:AE285,"&lt;&gt;NOR",G265:G285)</f>
        <v>0</v>
      </c>
      <c r="H264" s="235"/>
      <c r="I264" s="235">
        <f>SUM(I265:I285)</f>
        <v>0</v>
      </c>
      <c r="J264" s="235"/>
      <c r="K264" s="235">
        <f>SUM(K265:K285)</f>
        <v>0</v>
      </c>
      <c r="L264" s="235"/>
      <c r="M264" s="235">
        <f>SUM(M265:M285)</f>
        <v>0</v>
      </c>
      <c r="N264" s="225"/>
      <c r="O264" s="225">
        <f>SUM(O265:O285)</f>
        <v>0</v>
      </c>
      <c r="P264" s="225"/>
      <c r="Q264" s="225">
        <f>SUM(Q265:Q285)</f>
        <v>0</v>
      </c>
      <c r="R264" s="225"/>
      <c r="S264" s="225"/>
      <c r="T264" s="226"/>
      <c r="U264" s="225">
        <f>SUM(U265:U285)</f>
        <v>344.38</v>
      </c>
      <c r="AE264" t="s">
        <v>96</v>
      </c>
    </row>
    <row r="265" spans="1:60" outlineLevel="1" x14ac:dyDescent="0.2">
      <c r="A265" s="212">
        <v>25</v>
      </c>
      <c r="B265" s="219" t="s">
        <v>286</v>
      </c>
      <c r="C265" s="264" t="s">
        <v>287</v>
      </c>
      <c r="D265" s="221" t="s">
        <v>126</v>
      </c>
      <c r="E265" s="227">
        <v>261</v>
      </c>
      <c r="F265" s="231">
        <f>H265+J265</f>
        <v>0</v>
      </c>
      <c r="G265" s="232">
        <f>ROUND(E265*F265,2)</f>
        <v>0</v>
      </c>
      <c r="H265" s="232"/>
      <c r="I265" s="232">
        <f>ROUND(E265*H265,2)</f>
        <v>0</v>
      </c>
      <c r="J265" s="232"/>
      <c r="K265" s="232">
        <f>ROUND(E265*J265,2)</f>
        <v>0</v>
      </c>
      <c r="L265" s="232">
        <v>21</v>
      </c>
      <c r="M265" s="232">
        <f>G265*(1+L265/100)</f>
        <v>0</v>
      </c>
      <c r="N265" s="221">
        <v>0</v>
      </c>
      <c r="O265" s="221">
        <f>ROUND(E265*N265,5)</f>
        <v>0</v>
      </c>
      <c r="P265" s="221">
        <v>0</v>
      </c>
      <c r="Q265" s="221">
        <f>ROUND(E265*P265,5)</f>
        <v>0</v>
      </c>
      <c r="R265" s="221"/>
      <c r="S265" s="221"/>
      <c r="T265" s="222">
        <v>0.09</v>
      </c>
      <c r="U265" s="221">
        <f>ROUND(E265*T265,2)</f>
        <v>23.49</v>
      </c>
      <c r="V265" s="211"/>
      <c r="W265" s="211"/>
      <c r="X265" s="211"/>
      <c r="Y265" s="211"/>
      <c r="Z265" s="211"/>
      <c r="AA265" s="211"/>
      <c r="AB265" s="211"/>
      <c r="AC265" s="211"/>
      <c r="AD265" s="211"/>
      <c r="AE265" s="211" t="s">
        <v>100</v>
      </c>
      <c r="AF265" s="211"/>
      <c r="AG265" s="211"/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1"/>
      <c r="AT265" s="211"/>
      <c r="AU265" s="211"/>
      <c r="AV265" s="211"/>
      <c r="AW265" s="211"/>
      <c r="AX265" s="211"/>
      <c r="AY265" s="211"/>
      <c r="AZ265" s="211"/>
      <c r="BA265" s="211"/>
      <c r="BB265" s="211"/>
      <c r="BC265" s="211"/>
      <c r="BD265" s="211"/>
      <c r="BE265" s="211"/>
      <c r="BF265" s="211"/>
      <c r="BG265" s="211"/>
      <c r="BH265" s="211"/>
    </row>
    <row r="266" spans="1:60" outlineLevel="1" x14ac:dyDescent="0.2">
      <c r="A266" s="212"/>
      <c r="B266" s="219"/>
      <c r="C266" s="265" t="s">
        <v>101</v>
      </c>
      <c r="D266" s="223"/>
      <c r="E266" s="228">
        <v>9</v>
      </c>
      <c r="F266" s="232"/>
      <c r="G266" s="232"/>
      <c r="H266" s="232"/>
      <c r="I266" s="232"/>
      <c r="J266" s="232"/>
      <c r="K266" s="232"/>
      <c r="L266" s="232"/>
      <c r="M266" s="232"/>
      <c r="N266" s="221"/>
      <c r="O266" s="221"/>
      <c r="P266" s="221"/>
      <c r="Q266" s="221"/>
      <c r="R266" s="221"/>
      <c r="S266" s="221"/>
      <c r="T266" s="222"/>
      <c r="U266" s="221"/>
      <c r="V266" s="211"/>
      <c r="W266" s="211"/>
      <c r="X266" s="211"/>
      <c r="Y266" s="211"/>
      <c r="Z266" s="211"/>
      <c r="AA266" s="211"/>
      <c r="AB266" s="211"/>
      <c r="AC266" s="211"/>
      <c r="AD266" s="211"/>
      <c r="AE266" s="211" t="s">
        <v>102</v>
      </c>
      <c r="AF266" s="211">
        <v>0</v>
      </c>
      <c r="AG266" s="211"/>
      <c r="AH266" s="211"/>
      <c r="AI266" s="211"/>
      <c r="AJ266" s="211"/>
      <c r="AK266" s="211"/>
      <c r="AL266" s="211"/>
      <c r="AM266" s="211"/>
      <c r="AN266" s="211"/>
      <c r="AO266" s="211"/>
      <c r="AP266" s="211"/>
      <c r="AQ266" s="211"/>
      <c r="AR266" s="211"/>
      <c r="AS266" s="211"/>
      <c r="AT266" s="211"/>
      <c r="AU266" s="211"/>
      <c r="AV266" s="211"/>
      <c r="AW266" s="211"/>
      <c r="AX266" s="211"/>
      <c r="AY266" s="211"/>
      <c r="AZ266" s="211"/>
      <c r="BA266" s="211"/>
      <c r="BB266" s="211"/>
      <c r="BC266" s="211"/>
      <c r="BD266" s="211"/>
      <c r="BE266" s="211"/>
      <c r="BF266" s="211"/>
      <c r="BG266" s="211"/>
      <c r="BH266" s="211"/>
    </row>
    <row r="267" spans="1:60" outlineLevel="1" x14ac:dyDescent="0.2">
      <c r="A267" s="212"/>
      <c r="B267" s="219"/>
      <c r="C267" s="265" t="s">
        <v>127</v>
      </c>
      <c r="D267" s="223"/>
      <c r="E267" s="228">
        <v>6</v>
      </c>
      <c r="F267" s="232"/>
      <c r="G267" s="232"/>
      <c r="H267" s="232"/>
      <c r="I267" s="232"/>
      <c r="J267" s="232"/>
      <c r="K267" s="232"/>
      <c r="L267" s="232"/>
      <c r="M267" s="232"/>
      <c r="N267" s="221"/>
      <c r="O267" s="221"/>
      <c r="P267" s="221"/>
      <c r="Q267" s="221"/>
      <c r="R267" s="221"/>
      <c r="S267" s="221"/>
      <c r="T267" s="222"/>
      <c r="U267" s="221"/>
      <c r="V267" s="211"/>
      <c r="W267" s="211"/>
      <c r="X267" s="211"/>
      <c r="Y267" s="211"/>
      <c r="Z267" s="211"/>
      <c r="AA267" s="211"/>
      <c r="AB267" s="211"/>
      <c r="AC267" s="211"/>
      <c r="AD267" s="211"/>
      <c r="AE267" s="211" t="s">
        <v>102</v>
      </c>
      <c r="AF267" s="211">
        <v>0</v>
      </c>
      <c r="AG267" s="211"/>
      <c r="AH267" s="211"/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1"/>
      <c r="AT267" s="211"/>
      <c r="AU267" s="211"/>
      <c r="AV267" s="211"/>
      <c r="AW267" s="211"/>
      <c r="AX267" s="211"/>
      <c r="AY267" s="211"/>
      <c r="AZ267" s="211"/>
      <c r="BA267" s="211"/>
      <c r="BB267" s="211"/>
      <c r="BC267" s="211"/>
      <c r="BD267" s="211"/>
      <c r="BE267" s="211"/>
      <c r="BF267" s="211"/>
      <c r="BG267" s="211"/>
      <c r="BH267" s="211"/>
    </row>
    <row r="268" spans="1:60" outlineLevel="1" x14ac:dyDescent="0.2">
      <c r="A268" s="212"/>
      <c r="B268" s="219"/>
      <c r="C268" s="265" t="s">
        <v>128</v>
      </c>
      <c r="D268" s="223"/>
      <c r="E268" s="228">
        <v>20</v>
      </c>
      <c r="F268" s="232"/>
      <c r="G268" s="232"/>
      <c r="H268" s="232"/>
      <c r="I268" s="232"/>
      <c r="J268" s="232"/>
      <c r="K268" s="232"/>
      <c r="L268" s="232"/>
      <c r="M268" s="232"/>
      <c r="N268" s="221"/>
      <c r="O268" s="221"/>
      <c r="P268" s="221"/>
      <c r="Q268" s="221"/>
      <c r="R268" s="221"/>
      <c r="S268" s="221"/>
      <c r="T268" s="222"/>
      <c r="U268" s="221"/>
      <c r="V268" s="211"/>
      <c r="W268" s="211"/>
      <c r="X268" s="211"/>
      <c r="Y268" s="211"/>
      <c r="Z268" s="211"/>
      <c r="AA268" s="211"/>
      <c r="AB268" s="211"/>
      <c r="AC268" s="211"/>
      <c r="AD268" s="211"/>
      <c r="AE268" s="211" t="s">
        <v>102</v>
      </c>
      <c r="AF268" s="211">
        <v>0</v>
      </c>
      <c r="AG268" s="211"/>
      <c r="AH268" s="211"/>
      <c r="AI268" s="211"/>
      <c r="AJ268" s="211"/>
      <c r="AK268" s="211"/>
      <c r="AL268" s="211"/>
      <c r="AM268" s="211"/>
      <c r="AN268" s="211"/>
      <c r="AO268" s="211"/>
      <c r="AP268" s="211"/>
      <c r="AQ268" s="211"/>
      <c r="AR268" s="211"/>
      <c r="AS268" s="211"/>
      <c r="AT268" s="211"/>
      <c r="AU268" s="211"/>
      <c r="AV268" s="211"/>
      <c r="AW268" s="211"/>
      <c r="AX268" s="211"/>
      <c r="AY268" s="211"/>
      <c r="AZ268" s="211"/>
      <c r="BA268" s="211"/>
      <c r="BB268" s="211"/>
      <c r="BC268" s="211"/>
      <c r="BD268" s="211"/>
      <c r="BE268" s="211"/>
      <c r="BF268" s="211"/>
      <c r="BG268" s="211"/>
      <c r="BH268" s="211"/>
    </row>
    <row r="269" spans="1:60" outlineLevel="1" x14ac:dyDescent="0.2">
      <c r="A269" s="212"/>
      <c r="B269" s="219"/>
      <c r="C269" s="265" t="s">
        <v>129</v>
      </c>
      <c r="D269" s="223"/>
      <c r="E269" s="228">
        <v>10</v>
      </c>
      <c r="F269" s="232"/>
      <c r="G269" s="232"/>
      <c r="H269" s="232"/>
      <c r="I269" s="232"/>
      <c r="J269" s="232"/>
      <c r="K269" s="232"/>
      <c r="L269" s="232"/>
      <c r="M269" s="232"/>
      <c r="N269" s="221"/>
      <c r="O269" s="221"/>
      <c r="P269" s="221"/>
      <c r="Q269" s="221"/>
      <c r="R269" s="221"/>
      <c r="S269" s="221"/>
      <c r="T269" s="222"/>
      <c r="U269" s="221"/>
      <c r="V269" s="211"/>
      <c r="W269" s="211"/>
      <c r="X269" s="211"/>
      <c r="Y269" s="211"/>
      <c r="Z269" s="211"/>
      <c r="AA269" s="211"/>
      <c r="AB269" s="211"/>
      <c r="AC269" s="211"/>
      <c r="AD269" s="211"/>
      <c r="AE269" s="211" t="s">
        <v>102</v>
      </c>
      <c r="AF269" s="211">
        <v>0</v>
      </c>
      <c r="AG269" s="211"/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1"/>
      <c r="AT269" s="211"/>
      <c r="AU269" s="211"/>
      <c r="AV269" s="211"/>
      <c r="AW269" s="211"/>
      <c r="AX269" s="211"/>
      <c r="AY269" s="211"/>
      <c r="AZ269" s="211"/>
      <c r="BA269" s="211"/>
      <c r="BB269" s="211"/>
      <c r="BC269" s="211"/>
      <c r="BD269" s="211"/>
      <c r="BE269" s="211"/>
      <c r="BF269" s="211"/>
      <c r="BG269" s="211"/>
      <c r="BH269" s="211"/>
    </row>
    <row r="270" spans="1:60" outlineLevel="1" x14ac:dyDescent="0.2">
      <c r="A270" s="212"/>
      <c r="B270" s="219"/>
      <c r="C270" s="265" t="s">
        <v>130</v>
      </c>
      <c r="D270" s="223"/>
      <c r="E270" s="228">
        <v>8</v>
      </c>
      <c r="F270" s="232"/>
      <c r="G270" s="232"/>
      <c r="H270" s="232"/>
      <c r="I270" s="232"/>
      <c r="J270" s="232"/>
      <c r="K270" s="232"/>
      <c r="L270" s="232"/>
      <c r="M270" s="232"/>
      <c r="N270" s="221"/>
      <c r="O270" s="221"/>
      <c r="P270" s="221"/>
      <c r="Q270" s="221"/>
      <c r="R270" s="221"/>
      <c r="S270" s="221"/>
      <c r="T270" s="222"/>
      <c r="U270" s="221"/>
      <c r="V270" s="211"/>
      <c r="W270" s="211"/>
      <c r="X270" s="211"/>
      <c r="Y270" s="211"/>
      <c r="Z270" s="211"/>
      <c r="AA270" s="211"/>
      <c r="AB270" s="211"/>
      <c r="AC270" s="211"/>
      <c r="AD270" s="211"/>
      <c r="AE270" s="211" t="s">
        <v>102</v>
      </c>
      <c r="AF270" s="211">
        <v>0</v>
      </c>
      <c r="AG270" s="211"/>
      <c r="AH270" s="211"/>
      <c r="AI270" s="211"/>
      <c r="AJ270" s="211"/>
      <c r="AK270" s="211"/>
      <c r="AL270" s="211"/>
      <c r="AM270" s="211"/>
      <c r="AN270" s="211"/>
      <c r="AO270" s="211"/>
      <c r="AP270" s="211"/>
      <c r="AQ270" s="211"/>
      <c r="AR270" s="211"/>
      <c r="AS270" s="211"/>
      <c r="AT270" s="211"/>
      <c r="AU270" s="211"/>
      <c r="AV270" s="211"/>
      <c r="AW270" s="211"/>
      <c r="AX270" s="211"/>
      <c r="AY270" s="211"/>
      <c r="AZ270" s="211"/>
      <c r="BA270" s="211"/>
      <c r="BB270" s="211"/>
      <c r="BC270" s="211"/>
      <c r="BD270" s="211"/>
      <c r="BE270" s="211"/>
      <c r="BF270" s="211"/>
      <c r="BG270" s="211"/>
      <c r="BH270" s="211"/>
    </row>
    <row r="271" spans="1:60" outlineLevel="1" x14ac:dyDescent="0.2">
      <c r="A271" s="212"/>
      <c r="B271" s="219"/>
      <c r="C271" s="265" t="s">
        <v>131</v>
      </c>
      <c r="D271" s="223"/>
      <c r="E271" s="228">
        <v>82</v>
      </c>
      <c r="F271" s="232"/>
      <c r="G271" s="232"/>
      <c r="H271" s="232"/>
      <c r="I271" s="232"/>
      <c r="J271" s="232"/>
      <c r="K271" s="232"/>
      <c r="L271" s="232"/>
      <c r="M271" s="232"/>
      <c r="N271" s="221"/>
      <c r="O271" s="221"/>
      <c r="P271" s="221"/>
      <c r="Q271" s="221"/>
      <c r="R271" s="221"/>
      <c r="S271" s="221"/>
      <c r="T271" s="222"/>
      <c r="U271" s="221"/>
      <c r="V271" s="211"/>
      <c r="W271" s="211"/>
      <c r="X271" s="211"/>
      <c r="Y271" s="211"/>
      <c r="Z271" s="211"/>
      <c r="AA271" s="211"/>
      <c r="AB271" s="211"/>
      <c r="AC271" s="211"/>
      <c r="AD271" s="211"/>
      <c r="AE271" s="211" t="s">
        <v>102</v>
      </c>
      <c r="AF271" s="211">
        <v>0</v>
      </c>
      <c r="AG271" s="211"/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1"/>
      <c r="AT271" s="211"/>
      <c r="AU271" s="211"/>
      <c r="AV271" s="211"/>
      <c r="AW271" s="211"/>
      <c r="AX271" s="211"/>
      <c r="AY271" s="211"/>
      <c r="AZ271" s="211"/>
      <c r="BA271" s="211"/>
      <c r="BB271" s="211"/>
      <c r="BC271" s="211"/>
      <c r="BD271" s="211"/>
      <c r="BE271" s="211"/>
      <c r="BF271" s="211"/>
      <c r="BG271" s="211"/>
      <c r="BH271" s="211"/>
    </row>
    <row r="272" spans="1:60" outlineLevel="1" x14ac:dyDescent="0.2">
      <c r="A272" s="212"/>
      <c r="B272" s="219"/>
      <c r="C272" s="265" t="s">
        <v>132</v>
      </c>
      <c r="D272" s="223"/>
      <c r="E272" s="228">
        <v>20</v>
      </c>
      <c r="F272" s="232"/>
      <c r="G272" s="232"/>
      <c r="H272" s="232"/>
      <c r="I272" s="232"/>
      <c r="J272" s="232"/>
      <c r="K272" s="232"/>
      <c r="L272" s="232"/>
      <c r="M272" s="232"/>
      <c r="N272" s="221"/>
      <c r="O272" s="221"/>
      <c r="P272" s="221"/>
      <c r="Q272" s="221"/>
      <c r="R272" s="221"/>
      <c r="S272" s="221"/>
      <c r="T272" s="222"/>
      <c r="U272" s="221"/>
      <c r="V272" s="211"/>
      <c r="W272" s="211"/>
      <c r="X272" s="211"/>
      <c r="Y272" s="211"/>
      <c r="Z272" s="211"/>
      <c r="AA272" s="211"/>
      <c r="AB272" s="211"/>
      <c r="AC272" s="211"/>
      <c r="AD272" s="211"/>
      <c r="AE272" s="211" t="s">
        <v>102</v>
      </c>
      <c r="AF272" s="211">
        <v>0</v>
      </c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</row>
    <row r="273" spans="1:60" outlineLevel="1" x14ac:dyDescent="0.2">
      <c r="A273" s="212"/>
      <c r="B273" s="219"/>
      <c r="C273" s="265" t="s">
        <v>133</v>
      </c>
      <c r="D273" s="223"/>
      <c r="E273" s="228">
        <v>96</v>
      </c>
      <c r="F273" s="232"/>
      <c r="G273" s="232"/>
      <c r="H273" s="232"/>
      <c r="I273" s="232"/>
      <c r="J273" s="232"/>
      <c r="K273" s="232"/>
      <c r="L273" s="232"/>
      <c r="M273" s="232"/>
      <c r="N273" s="221"/>
      <c r="O273" s="221"/>
      <c r="P273" s="221"/>
      <c r="Q273" s="221"/>
      <c r="R273" s="221"/>
      <c r="S273" s="221"/>
      <c r="T273" s="222"/>
      <c r="U273" s="221"/>
      <c r="V273" s="211"/>
      <c r="W273" s="211"/>
      <c r="X273" s="211"/>
      <c r="Y273" s="211"/>
      <c r="Z273" s="211"/>
      <c r="AA273" s="211"/>
      <c r="AB273" s="211"/>
      <c r="AC273" s="211"/>
      <c r="AD273" s="211"/>
      <c r="AE273" s="211" t="s">
        <v>102</v>
      </c>
      <c r="AF273" s="211">
        <v>0</v>
      </c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1"/>
      <c r="AT273" s="211"/>
      <c r="AU273" s="211"/>
      <c r="AV273" s="211"/>
      <c r="AW273" s="211"/>
      <c r="AX273" s="211"/>
      <c r="AY273" s="211"/>
      <c r="AZ273" s="211"/>
      <c r="BA273" s="211"/>
      <c r="BB273" s="211"/>
      <c r="BC273" s="211"/>
      <c r="BD273" s="211"/>
      <c r="BE273" s="211"/>
      <c r="BF273" s="211"/>
      <c r="BG273" s="211"/>
      <c r="BH273" s="211"/>
    </row>
    <row r="274" spans="1:60" outlineLevel="1" x14ac:dyDescent="0.2">
      <c r="A274" s="212"/>
      <c r="B274" s="219"/>
      <c r="C274" s="265" t="s">
        <v>134</v>
      </c>
      <c r="D274" s="223"/>
      <c r="E274" s="228">
        <v>6</v>
      </c>
      <c r="F274" s="232"/>
      <c r="G274" s="232"/>
      <c r="H274" s="232"/>
      <c r="I274" s="232"/>
      <c r="J274" s="232"/>
      <c r="K274" s="232"/>
      <c r="L274" s="232"/>
      <c r="M274" s="232"/>
      <c r="N274" s="221"/>
      <c r="O274" s="221"/>
      <c r="P274" s="221"/>
      <c r="Q274" s="221"/>
      <c r="R274" s="221"/>
      <c r="S274" s="221"/>
      <c r="T274" s="222"/>
      <c r="U274" s="221"/>
      <c r="V274" s="211"/>
      <c r="W274" s="211"/>
      <c r="X274" s="211"/>
      <c r="Y274" s="211"/>
      <c r="Z274" s="211"/>
      <c r="AA274" s="211"/>
      <c r="AB274" s="211"/>
      <c r="AC274" s="211"/>
      <c r="AD274" s="211"/>
      <c r="AE274" s="211" t="s">
        <v>102</v>
      </c>
      <c r="AF274" s="211">
        <v>0</v>
      </c>
      <c r="AG274" s="211"/>
      <c r="AH274" s="211"/>
      <c r="AI274" s="211"/>
      <c r="AJ274" s="211"/>
      <c r="AK274" s="211"/>
      <c r="AL274" s="211"/>
      <c r="AM274" s="211"/>
      <c r="AN274" s="211"/>
      <c r="AO274" s="211"/>
      <c r="AP274" s="211"/>
      <c r="AQ274" s="211"/>
      <c r="AR274" s="211"/>
      <c r="AS274" s="211"/>
      <c r="AT274" s="211"/>
      <c r="AU274" s="211"/>
      <c r="AV274" s="211"/>
      <c r="AW274" s="211"/>
      <c r="AX274" s="211"/>
      <c r="AY274" s="211"/>
      <c r="AZ274" s="211"/>
      <c r="BA274" s="211"/>
      <c r="BB274" s="211"/>
      <c r="BC274" s="211"/>
      <c r="BD274" s="211"/>
      <c r="BE274" s="211"/>
      <c r="BF274" s="211"/>
      <c r="BG274" s="211"/>
      <c r="BH274" s="211"/>
    </row>
    <row r="275" spans="1:60" outlineLevel="1" x14ac:dyDescent="0.2">
      <c r="A275" s="212"/>
      <c r="B275" s="219"/>
      <c r="C275" s="265" t="s">
        <v>135</v>
      </c>
      <c r="D275" s="223"/>
      <c r="E275" s="228">
        <v>4</v>
      </c>
      <c r="F275" s="232"/>
      <c r="G275" s="232"/>
      <c r="H275" s="232"/>
      <c r="I275" s="232"/>
      <c r="J275" s="232"/>
      <c r="K275" s="232"/>
      <c r="L275" s="232"/>
      <c r="M275" s="232"/>
      <c r="N275" s="221"/>
      <c r="O275" s="221"/>
      <c r="P275" s="221"/>
      <c r="Q275" s="221"/>
      <c r="R275" s="221"/>
      <c r="S275" s="221"/>
      <c r="T275" s="222"/>
      <c r="U275" s="221"/>
      <c r="V275" s="211"/>
      <c r="W275" s="211"/>
      <c r="X275" s="211"/>
      <c r="Y275" s="211"/>
      <c r="Z275" s="211"/>
      <c r="AA275" s="211"/>
      <c r="AB275" s="211"/>
      <c r="AC275" s="211"/>
      <c r="AD275" s="211"/>
      <c r="AE275" s="211" t="s">
        <v>102</v>
      </c>
      <c r="AF275" s="211">
        <v>0</v>
      </c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1"/>
      <c r="AT275" s="211"/>
      <c r="AU275" s="211"/>
      <c r="AV275" s="211"/>
      <c r="AW275" s="211"/>
      <c r="AX275" s="211"/>
      <c r="AY275" s="211"/>
      <c r="AZ275" s="211"/>
      <c r="BA275" s="211"/>
      <c r="BB275" s="211"/>
      <c r="BC275" s="211"/>
      <c r="BD275" s="211"/>
      <c r="BE275" s="211"/>
      <c r="BF275" s="211"/>
      <c r="BG275" s="211"/>
      <c r="BH275" s="211"/>
    </row>
    <row r="276" spans="1:60" outlineLevel="1" x14ac:dyDescent="0.2">
      <c r="A276" s="212">
        <v>26</v>
      </c>
      <c r="B276" s="219" t="s">
        <v>288</v>
      </c>
      <c r="C276" s="264" t="s">
        <v>289</v>
      </c>
      <c r="D276" s="221" t="s">
        <v>290</v>
      </c>
      <c r="E276" s="227">
        <v>407.73500000000001</v>
      </c>
      <c r="F276" s="231">
        <f>H276+J276</f>
        <v>0</v>
      </c>
      <c r="G276" s="232">
        <f>ROUND(E276*F276,2)</f>
        <v>0</v>
      </c>
      <c r="H276" s="232"/>
      <c r="I276" s="232">
        <f>ROUND(E276*H276,2)</f>
        <v>0</v>
      </c>
      <c r="J276" s="232"/>
      <c r="K276" s="232">
        <f>ROUND(E276*J276,2)</f>
        <v>0</v>
      </c>
      <c r="L276" s="232">
        <v>21</v>
      </c>
      <c r="M276" s="232">
        <f>G276*(1+L276/100)</f>
        <v>0</v>
      </c>
      <c r="N276" s="221">
        <v>0</v>
      </c>
      <c r="O276" s="221">
        <f>ROUND(E276*N276,5)</f>
        <v>0</v>
      </c>
      <c r="P276" s="221">
        <v>0</v>
      </c>
      <c r="Q276" s="221">
        <f>ROUND(E276*P276,5)</f>
        <v>0</v>
      </c>
      <c r="R276" s="221"/>
      <c r="S276" s="221"/>
      <c r="T276" s="222">
        <v>9.9000000000000005E-2</v>
      </c>
      <c r="U276" s="221">
        <f>ROUND(E276*T276,2)</f>
        <v>40.369999999999997</v>
      </c>
      <c r="V276" s="211"/>
      <c r="W276" s="211"/>
      <c r="X276" s="211"/>
      <c r="Y276" s="211"/>
      <c r="Z276" s="211"/>
      <c r="AA276" s="211"/>
      <c r="AB276" s="211"/>
      <c r="AC276" s="211"/>
      <c r="AD276" s="211"/>
      <c r="AE276" s="211" t="s">
        <v>100</v>
      </c>
      <c r="AF276" s="211"/>
      <c r="AG276" s="211"/>
      <c r="AH276" s="211"/>
      <c r="AI276" s="211"/>
      <c r="AJ276" s="211"/>
      <c r="AK276" s="211"/>
      <c r="AL276" s="211"/>
      <c r="AM276" s="211"/>
      <c r="AN276" s="211"/>
      <c r="AO276" s="211"/>
      <c r="AP276" s="211"/>
      <c r="AQ276" s="211"/>
      <c r="AR276" s="211"/>
      <c r="AS276" s="211"/>
      <c r="AT276" s="211"/>
      <c r="AU276" s="211"/>
      <c r="AV276" s="211"/>
      <c r="AW276" s="211"/>
      <c r="AX276" s="211"/>
      <c r="AY276" s="211"/>
      <c r="AZ276" s="211"/>
      <c r="BA276" s="211"/>
      <c r="BB276" s="211"/>
      <c r="BC276" s="211"/>
      <c r="BD276" s="211"/>
      <c r="BE276" s="211"/>
      <c r="BF276" s="211"/>
      <c r="BG276" s="211"/>
      <c r="BH276" s="211"/>
    </row>
    <row r="277" spans="1:60" outlineLevel="1" x14ac:dyDescent="0.2">
      <c r="A277" s="212"/>
      <c r="B277" s="219"/>
      <c r="C277" s="265" t="s">
        <v>291</v>
      </c>
      <c r="D277" s="223"/>
      <c r="E277" s="228">
        <v>407.73500000000001</v>
      </c>
      <c r="F277" s="232"/>
      <c r="G277" s="232"/>
      <c r="H277" s="232"/>
      <c r="I277" s="232"/>
      <c r="J277" s="232"/>
      <c r="K277" s="232"/>
      <c r="L277" s="232"/>
      <c r="M277" s="232"/>
      <c r="N277" s="221"/>
      <c r="O277" s="221"/>
      <c r="P277" s="221"/>
      <c r="Q277" s="221"/>
      <c r="R277" s="221"/>
      <c r="S277" s="221"/>
      <c r="T277" s="222"/>
      <c r="U277" s="221"/>
      <c r="V277" s="211"/>
      <c r="W277" s="211"/>
      <c r="X277" s="211"/>
      <c r="Y277" s="211"/>
      <c r="Z277" s="211"/>
      <c r="AA277" s="211"/>
      <c r="AB277" s="211"/>
      <c r="AC277" s="211"/>
      <c r="AD277" s="211"/>
      <c r="AE277" s="211" t="s">
        <v>102</v>
      </c>
      <c r="AF277" s="211">
        <v>0</v>
      </c>
      <c r="AG277" s="211"/>
      <c r="AH277" s="211"/>
      <c r="AI277" s="211"/>
      <c r="AJ277" s="211"/>
      <c r="AK277" s="211"/>
      <c r="AL277" s="211"/>
      <c r="AM277" s="211"/>
      <c r="AN277" s="211"/>
      <c r="AO277" s="211"/>
      <c r="AP277" s="211"/>
      <c r="AQ277" s="211"/>
      <c r="AR277" s="211"/>
      <c r="AS277" s="211"/>
      <c r="AT277" s="211"/>
      <c r="AU277" s="211"/>
      <c r="AV277" s="211"/>
      <c r="AW277" s="211"/>
      <c r="AX277" s="211"/>
      <c r="AY277" s="211"/>
      <c r="AZ277" s="211"/>
      <c r="BA277" s="211"/>
      <c r="BB277" s="211"/>
      <c r="BC277" s="211"/>
      <c r="BD277" s="211"/>
      <c r="BE277" s="211"/>
      <c r="BF277" s="211"/>
      <c r="BG277" s="211"/>
      <c r="BH277" s="211"/>
    </row>
    <row r="278" spans="1:60" outlineLevel="1" x14ac:dyDescent="0.2">
      <c r="A278" s="212">
        <v>27</v>
      </c>
      <c r="B278" s="219" t="s">
        <v>292</v>
      </c>
      <c r="C278" s="264" t="s">
        <v>293</v>
      </c>
      <c r="D278" s="221" t="s">
        <v>290</v>
      </c>
      <c r="E278" s="227">
        <v>407.73500000000001</v>
      </c>
      <c r="F278" s="231">
        <f>H278+J278</f>
        <v>0</v>
      </c>
      <c r="G278" s="232">
        <f>ROUND(E278*F278,2)</f>
        <v>0</v>
      </c>
      <c r="H278" s="232"/>
      <c r="I278" s="232">
        <f>ROUND(E278*H278,2)</f>
        <v>0</v>
      </c>
      <c r="J278" s="232"/>
      <c r="K278" s="232">
        <f>ROUND(E278*J278,2)</f>
        <v>0</v>
      </c>
      <c r="L278" s="232">
        <v>21</v>
      </c>
      <c r="M278" s="232">
        <f>G278*(1+L278/100)</f>
        <v>0</v>
      </c>
      <c r="N278" s="221">
        <v>0</v>
      </c>
      <c r="O278" s="221">
        <f>ROUND(E278*N278,5)</f>
        <v>0</v>
      </c>
      <c r="P278" s="221">
        <v>0</v>
      </c>
      <c r="Q278" s="221">
        <f>ROUND(E278*P278,5)</f>
        <v>0</v>
      </c>
      <c r="R278" s="221"/>
      <c r="S278" s="221"/>
      <c r="T278" s="222">
        <v>0.68799999999999994</v>
      </c>
      <c r="U278" s="221">
        <f>ROUND(E278*T278,2)</f>
        <v>280.52</v>
      </c>
      <c r="V278" s="211"/>
      <c r="W278" s="211"/>
      <c r="X278" s="211"/>
      <c r="Y278" s="211"/>
      <c r="Z278" s="211"/>
      <c r="AA278" s="211"/>
      <c r="AB278" s="211"/>
      <c r="AC278" s="211"/>
      <c r="AD278" s="211"/>
      <c r="AE278" s="211" t="s">
        <v>100</v>
      </c>
      <c r="AF278" s="211"/>
      <c r="AG278" s="211"/>
      <c r="AH278" s="211"/>
      <c r="AI278" s="211"/>
      <c r="AJ278" s="211"/>
      <c r="AK278" s="211"/>
      <c r="AL278" s="211"/>
      <c r="AM278" s="211"/>
      <c r="AN278" s="211"/>
      <c r="AO278" s="211"/>
      <c r="AP278" s="211"/>
      <c r="AQ278" s="211"/>
      <c r="AR278" s="211"/>
      <c r="AS278" s="211"/>
      <c r="AT278" s="211"/>
      <c r="AU278" s="211"/>
      <c r="AV278" s="211"/>
      <c r="AW278" s="211"/>
      <c r="AX278" s="211"/>
      <c r="AY278" s="211"/>
      <c r="AZ278" s="211"/>
      <c r="BA278" s="211"/>
      <c r="BB278" s="211"/>
      <c r="BC278" s="211"/>
      <c r="BD278" s="211"/>
      <c r="BE278" s="211"/>
      <c r="BF278" s="211"/>
      <c r="BG278" s="211"/>
      <c r="BH278" s="211"/>
    </row>
    <row r="279" spans="1:60" ht="22.5" outlineLevel="1" x14ac:dyDescent="0.2">
      <c r="A279" s="212">
        <v>28</v>
      </c>
      <c r="B279" s="219" t="s">
        <v>294</v>
      </c>
      <c r="C279" s="264" t="s">
        <v>295</v>
      </c>
      <c r="D279" s="221" t="s">
        <v>290</v>
      </c>
      <c r="E279" s="227">
        <v>107.92</v>
      </c>
      <c r="F279" s="231">
        <f>H279+J279</f>
        <v>0</v>
      </c>
      <c r="G279" s="232">
        <f>ROUND(E279*F279,2)</f>
        <v>0</v>
      </c>
      <c r="H279" s="232"/>
      <c r="I279" s="232">
        <f>ROUND(E279*H279,2)</f>
        <v>0</v>
      </c>
      <c r="J279" s="232"/>
      <c r="K279" s="232">
        <f>ROUND(E279*J279,2)</f>
        <v>0</v>
      </c>
      <c r="L279" s="232">
        <v>21</v>
      </c>
      <c r="M279" s="232">
        <f>G279*(1+L279/100)</f>
        <v>0</v>
      </c>
      <c r="N279" s="221">
        <v>0</v>
      </c>
      <c r="O279" s="221">
        <f>ROUND(E279*N279,5)</f>
        <v>0</v>
      </c>
      <c r="P279" s="221">
        <v>0</v>
      </c>
      <c r="Q279" s="221">
        <f>ROUND(E279*P279,5)</f>
        <v>0</v>
      </c>
      <c r="R279" s="221"/>
      <c r="S279" s="221"/>
      <c r="T279" s="222">
        <v>0</v>
      </c>
      <c r="U279" s="221">
        <f>ROUND(E279*T279,2)</f>
        <v>0</v>
      </c>
      <c r="V279" s="211"/>
      <c r="W279" s="211"/>
      <c r="X279" s="211"/>
      <c r="Y279" s="211"/>
      <c r="Z279" s="211"/>
      <c r="AA279" s="211"/>
      <c r="AB279" s="211"/>
      <c r="AC279" s="211"/>
      <c r="AD279" s="211"/>
      <c r="AE279" s="211" t="s">
        <v>100</v>
      </c>
      <c r="AF279" s="211"/>
      <c r="AG279" s="211"/>
      <c r="AH279" s="211"/>
      <c r="AI279" s="211"/>
      <c r="AJ279" s="211"/>
      <c r="AK279" s="211"/>
      <c r="AL279" s="211"/>
      <c r="AM279" s="211"/>
      <c r="AN279" s="211"/>
      <c r="AO279" s="211"/>
      <c r="AP279" s="211"/>
      <c r="AQ279" s="211"/>
      <c r="AR279" s="211"/>
      <c r="AS279" s="211"/>
      <c r="AT279" s="211"/>
      <c r="AU279" s="211"/>
      <c r="AV279" s="211"/>
      <c r="AW279" s="211"/>
      <c r="AX279" s="211"/>
      <c r="AY279" s="211"/>
      <c r="AZ279" s="211"/>
      <c r="BA279" s="211"/>
      <c r="BB279" s="211"/>
      <c r="BC279" s="211"/>
      <c r="BD279" s="211"/>
      <c r="BE279" s="211"/>
      <c r="BF279" s="211"/>
      <c r="BG279" s="211"/>
      <c r="BH279" s="211"/>
    </row>
    <row r="280" spans="1:60" outlineLevel="1" x14ac:dyDescent="0.2">
      <c r="A280" s="212"/>
      <c r="B280" s="219"/>
      <c r="C280" s="265" t="s">
        <v>296</v>
      </c>
      <c r="D280" s="223"/>
      <c r="E280" s="228">
        <v>90.18</v>
      </c>
      <c r="F280" s="232"/>
      <c r="G280" s="232"/>
      <c r="H280" s="232"/>
      <c r="I280" s="232"/>
      <c r="J280" s="232"/>
      <c r="K280" s="232"/>
      <c r="L280" s="232"/>
      <c r="M280" s="232"/>
      <c r="N280" s="221"/>
      <c r="O280" s="221"/>
      <c r="P280" s="221"/>
      <c r="Q280" s="221"/>
      <c r="R280" s="221"/>
      <c r="S280" s="221"/>
      <c r="T280" s="222"/>
      <c r="U280" s="221"/>
      <c r="V280" s="211"/>
      <c r="W280" s="211"/>
      <c r="X280" s="211"/>
      <c r="Y280" s="211"/>
      <c r="Z280" s="211"/>
      <c r="AA280" s="211"/>
      <c r="AB280" s="211"/>
      <c r="AC280" s="211"/>
      <c r="AD280" s="211"/>
      <c r="AE280" s="211" t="s">
        <v>102</v>
      </c>
      <c r="AF280" s="211">
        <v>0</v>
      </c>
      <c r="AG280" s="211"/>
      <c r="AH280" s="211"/>
      <c r="AI280" s="211"/>
      <c r="AJ280" s="211"/>
      <c r="AK280" s="211"/>
      <c r="AL280" s="211"/>
      <c r="AM280" s="211"/>
      <c r="AN280" s="211"/>
      <c r="AO280" s="211"/>
      <c r="AP280" s="211"/>
      <c r="AQ280" s="211"/>
      <c r="AR280" s="211"/>
      <c r="AS280" s="211"/>
      <c r="AT280" s="211"/>
      <c r="AU280" s="211"/>
      <c r="AV280" s="211"/>
      <c r="AW280" s="211"/>
      <c r="AX280" s="211"/>
      <c r="AY280" s="211"/>
      <c r="AZ280" s="211"/>
      <c r="BA280" s="211"/>
      <c r="BB280" s="211"/>
      <c r="BC280" s="211"/>
      <c r="BD280" s="211"/>
      <c r="BE280" s="211"/>
      <c r="BF280" s="211"/>
      <c r="BG280" s="211"/>
      <c r="BH280" s="211"/>
    </row>
    <row r="281" spans="1:60" outlineLevel="1" x14ac:dyDescent="0.2">
      <c r="A281" s="212"/>
      <c r="B281" s="219"/>
      <c r="C281" s="265" t="s">
        <v>297</v>
      </c>
      <c r="D281" s="223"/>
      <c r="E281" s="228">
        <v>17.739999999999998</v>
      </c>
      <c r="F281" s="232"/>
      <c r="G281" s="232"/>
      <c r="H281" s="232"/>
      <c r="I281" s="232"/>
      <c r="J281" s="232"/>
      <c r="K281" s="232"/>
      <c r="L281" s="232"/>
      <c r="M281" s="232"/>
      <c r="N281" s="221"/>
      <c r="O281" s="221"/>
      <c r="P281" s="221"/>
      <c r="Q281" s="221"/>
      <c r="R281" s="221"/>
      <c r="S281" s="221"/>
      <c r="T281" s="222"/>
      <c r="U281" s="221"/>
      <c r="V281" s="211"/>
      <c r="W281" s="211"/>
      <c r="X281" s="211"/>
      <c r="Y281" s="211"/>
      <c r="Z281" s="211"/>
      <c r="AA281" s="211"/>
      <c r="AB281" s="211"/>
      <c r="AC281" s="211"/>
      <c r="AD281" s="211"/>
      <c r="AE281" s="211" t="s">
        <v>102</v>
      </c>
      <c r="AF281" s="211">
        <v>0</v>
      </c>
      <c r="AG281" s="211"/>
      <c r="AH281" s="211"/>
      <c r="AI281" s="211"/>
      <c r="AJ281" s="211"/>
      <c r="AK281" s="211"/>
      <c r="AL281" s="211"/>
      <c r="AM281" s="211"/>
      <c r="AN281" s="211"/>
      <c r="AO281" s="211"/>
      <c r="AP281" s="211"/>
      <c r="AQ281" s="211"/>
      <c r="AR281" s="211"/>
      <c r="AS281" s="211"/>
      <c r="AT281" s="211"/>
      <c r="AU281" s="211"/>
      <c r="AV281" s="211"/>
      <c r="AW281" s="211"/>
      <c r="AX281" s="211"/>
      <c r="AY281" s="211"/>
      <c r="AZ281" s="211"/>
      <c r="BA281" s="211"/>
      <c r="BB281" s="211"/>
      <c r="BC281" s="211"/>
      <c r="BD281" s="211"/>
      <c r="BE281" s="211"/>
      <c r="BF281" s="211"/>
      <c r="BG281" s="211"/>
      <c r="BH281" s="211"/>
    </row>
    <row r="282" spans="1:60" ht="22.5" outlineLevel="1" x14ac:dyDescent="0.2">
      <c r="A282" s="212">
        <v>29</v>
      </c>
      <c r="B282" s="219" t="s">
        <v>298</v>
      </c>
      <c r="C282" s="264" t="s">
        <v>299</v>
      </c>
      <c r="D282" s="221" t="s">
        <v>290</v>
      </c>
      <c r="E282" s="227">
        <v>52.47</v>
      </c>
      <c r="F282" s="231">
        <f>H282+J282</f>
        <v>0</v>
      </c>
      <c r="G282" s="232">
        <f>ROUND(E282*F282,2)</f>
        <v>0</v>
      </c>
      <c r="H282" s="232"/>
      <c r="I282" s="232">
        <f>ROUND(E282*H282,2)</f>
        <v>0</v>
      </c>
      <c r="J282" s="232"/>
      <c r="K282" s="232">
        <f>ROUND(E282*J282,2)</f>
        <v>0</v>
      </c>
      <c r="L282" s="232">
        <v>21</v>
      </c>
      <c r="M282" s="232">
        <f>G282*(1+L282/100)</f>
        <v>0</v>
      </c>
      <c r="N282" s="221">
        <v>0</v>
      </c>
      <c r="O282" s="221">
        <f>ROUND(E282*N282,5)</f>
        <v>0</v>
      </c>
      <c r="P282" s="221">
        <v>0</v>
      </c>
      <c r="Q282" s="221">
        <f>ROUND(E282*P282,5)</f>
        <v>0</v>
      </c>
      <c r="R282" s="221"/>
      <c r="S282" s="221"/>
      <c r="T282" s="222">
        <v>0</v>
      </c>
      <c r="U282" s="221">
        <f>ROUND(E282*T282,2)</f>
        <v>0</v>
      </c>
      <c r="V282" s="211"/>
      <c r="W282" s="211"/>
      <c r="X282" s="211"/>
      <c r="Y282" s="211"/>
      <c r="Z282" s="211"/>
      <c r="AA282" s="211"/>
      <c r="AB282" s="211"/>
      <c r="AC282" s="211"/>
      <c r="AD282" s="211"/>
      <c r="AE282" s="211" t="s">
        <v>100</v>
      </c>
      <c r="AF282" s="211"/>
      <c r="AG282" s="211"/>
      <c r="AH282" s="211"/>
      <c r="AI282" s="211"/>
      <c r="AJ282" s="211"/>
      <c r="AK282" s="211"/>
      <c r="AL282" s="211"/>
      <c r="AM282" s="211"/>
      <c r="AN282" s="211"/>
      <c r="AO282" s="211"/>
      <c r="AP282" s="211"/>
      <c r="AQ282" s="211"/>
      <c r="AR282" s="211"/>
      <c r="AS282" s="211"/>
      <c r="AT282" s="211"/>
      <c r="AU282" s="211"/>
      <c r="AV282" s="211"/>
      <c r="AW282" s="211"/>
      <c r="AX282" s="211"/>
      <c r="AY282" s="211"/>
      <c r="AZ282" s="211"/>
      <c r="BA282" s="211"/>
      <c r="BB282" s="211"/>
      <c r="BC282" s="211"/>
      <c r="BD282" s="211"/>
      <c r="BE282" s="211"/>
      <c r="BF282" s="211"/>
      <c r="BG282" s="211"/>
      <c r="BH282" s="211"/>
    </row>
    <row r="283" spans="1:60" outlineLevel="1" x14ac:dyDescent="0.2">
      <c r="A283" s="212"/>
      <c r="B283" s="219"/>
      <c r="C283" s="265" t="s">
        <v>300</v>
      </c>
      <c r="D283" s="223"/>
      <c r="E283" s="228">
        <v>52.47</v>
      </c>
      <c r="F283" s="232"/>
      <c r="G283" s="232"/>
      <c r="H283" s="232"/>
      <c r="I283" s="232"/>
      <c r="J283" s="232"/>
      <c r="K283" s="232"/>
      <c r="L283" s="232"/>
      <c r="M283" s="232"/>
      <c r="N283" s="221"/>
      <c r="O283" s="221"/>
      <c r="P283" s="221"/>
      <c r="Q283" s="221"/>
      <c r="R283" s="221"/>
      <c r="S283" s="221"/>
      <c r="T283" s="222"/>
      <c r="U283" s="221"/>
      <c r="V283" s="211"/>
      <c r="W283" s="211"/>
      <c r="X283" s="211"/>
      <c r="Y283" s="211"/>
      <c r="Z283" s="211"/>
      <c r="AA283" s="211"/>
      <c r="AB283" s="211"/>
      <c r="AC283" s="211"/>
      <c r="AD283" s="211"/>
      <c r="AE283" s="211" t="s">
        <v>102</v>
      </c>
      <c r="AF283" s="211">
        <v>0</v>
      </c>
      <c r="AG283" s="211"/>
      <c r="AH283" s="211"/>
      <c r="AI283" s="211"/>
      <c r="AJ283" s="211"/>
      <c r="AK283" s="211"/>
      <c r="AL283" s="211"/>
      <c r="AM283" s="211"/>
      <c r="AN283" s="211"/>
      <c r="AO283" s="211"/>
      <c r="AP283" s="211"/>
      <c r="AQ283" s="211"/>
      <c r="AR283" s="211"/>
      <c r="AS283" s="211"/>
      <c r="AT283" s="211"/>
      <c r="AU283" s="211"/>
      <c r="AV283" s="211"/>
      <c r="AW283" s="211"/>
      <c r="AX283" s="211"/>
      <c r="AY283" s="211"/>
      <c r="AZ283" s="211"/>
      <c r="BA283" s="211"/>
      <c r="BB283" s="211"/>
      <c r="BC283" s="211"/>
      <c r="BD283" s="211"/>
      <c r="BE283" s="211"/>
      <c r="BF283" s="211"/>
      <c r="BG283" s="211"/>
      <c r="BH283" s="211"/>
    </row>
    <row r="284" spans="1:60" outlineLevel="1" x14ac:dyDescent="0.2">
      <c r="A284" s="212">
        <v>30</v>
      </c>
      <c r="B284" s="219" t="s">
        <v>301</v>
      </c>
      <c r="C284" s="264" t="s">
        <v>302</v>
      </c>
      <c r="D284" s="221" t="s">
        <v>290</v>
      </c>
      <c r="E284" s="227">
        <v>191.62</v>
      </c>
      <c r="F284" s="231">
        <f>H284+J284</f>
        <v>0</v>
      </c>
      <c r="G284" s="232">
        <f>ROUND(E284*F284,2)</f>
        <v>0</v>
      </c>
      <c r="H284" s="232"/>
      <c r="I284" s="232">
        <f>ROUND(E284*H284,2)</f>
        <v>0</v>
      </c>
      <c r="J284" s="232"/>
      <c r="K284" s="232">
        <f>ROUND(E284*J284,2)</f>
        <v>0</v>
      </c>
      <c r="L284" s="232">
        <v>21</v>
      </c>
      <c r="M284" s="232">
        <f>G284*(1+L284/100)</f>
        <v>0</v>
      </c>
      <c r="N284" s="221">
        <v>0</v>
      </c>
      <c r="O284" s="221">
        <f>ROUND(E284*N284,5)</f>
        <v>0</v>
      </c>
      <c r="P284" s="221">
        <v>0</v>
      </c>
      <c r="Q284" s="221">
        <f>ROUND(E284*P284,5)</f>
        <v>0</v>
      </c>
      <c r="R284" s="221"/>
      <c r="S284" s="221"/>
      <c r="T284" s="222">
        <v>0</v>
      </c>
      <c r="U284" s="221">
        <f>ROUND(E284*T284,2)</f>
        <v>0</v>
      </c>
      <c r="V284" s="211"/>
      <c r="W284" s="211"/>
      <c r="X284" s="211"/>
      <c r="Y284" s="211"/>
      <c r="Z284" s="211"/>
      <c r="AA284" s="211"/>
      <c r="AB284" s="211"/>
      <c r="AC284" s="211"/>
      <c r="AD284" s="211"/>
      <c r="AE284" s="211" t="s">
        <v>100</v>
      </c>
      <c r="AF284" s="211"/>
      <c r="AG284" s="211"/>
      <c r="AH284" s="211"/>
      <c r="AI284" s="211"/>
      <c r="AJ284" s="211"/>
      <c r="AK284" s="211"/>
      <c r="AL284" s="211"/>
      <c r="AM284" s="211"/>
      <c r="AN284" s="211"/>
      <c r="AO284" s="211"/>
      <c r="AP284" s="211"/>
      <c r="AQ284" s="211"/>
      <c r="AR284" s="211"/>
      <c r="AS284" s="211"/>
      <c r="AT284" s="211"/>
      <c r="AU284" s="211"/>
      <c r="AV284" s="211"/>
      <c r="AW284" s="211"/>
      <c r="AX284" s="211"/>
      <c r="AY284" s="211"/>
      <c r="AZ284" s="211"/>
      <c r="BA284" s="211"/>
      <c r="BB284" s="211"/>
      <c r="BC284" s="211"/>
      <c r="BD284" s="211"/>
      <c r="BE284" s="211"/>
      <c r="BF284" s="211"/>
      <c r="BG284" s="211"/>
      <c r="BH284" s="211"/>
    </row>
    <row r="285" spans="1:60" outlineLevel="1" x14ac:dyDescent="0.2">
      <c r="A285" s="212"/>
      <c r="B285" s="219"/>
      <c r="C285" s="265" t="s">
        <v>303</v>
      </c>
      <c r="D285" s="223"/>
      <c r="E285" s="228">
        <v>191.62</v>
      </c>
      <c r="F285" s="232"/>
      <c r="G285" s="232"/>
      <c r="H285" s="232"/>
      <c r="I285" s="232"/>
      <c r="J285" s="232"/>
      <c r="K285" s="232"/>
      <c r="L285" s="232"/>
      <c r="M285" s="232"/>
      <c r="N285" s="221"/>
      <c r="O285" s="221"/>
      <c r="P285" s="221"/>
      <c r="Q285" s="221"/>
      <c r="R285" s="221"/>
      <c r="S285" s="221"/>
      <c r="T285" s="222"/>
      <c r="U285" s="221"/>
      <c r="V285" s="211"/>
      <c r="W285" s="211"/>
      <c r="X285" s="211"/>
      <c r="Y285" s="211"/>
      <c r="Z285" s="211"/>
      <c r="AA285" s="211"/>
      <c r="AB285" s="211"/>
      <c r="AC285" s="211"/>
      <c r="AD285" s="211"/>
      <c r="AE285" s="211" t="s">
        <v>102</v>
      </c>
      <c r="AF285" s="211">
        <v>0</v>
      </c>
      <c r="AG285" s="211"/>
      <c r="AH285" s="211"/>
      <c r="AI285" s="211"/>
      <c r="AJ285" s="211"/>
      <c r="AK285" s="211"/>
      <c r="AL285" s="211"/>
      <c r="AM285" s="211"/>
      <c r="AN285" s="211"/>
      <c r="AO285" s="211"/>
      <c r="AP285" s="211"/>
      <c r="AQ285" s="211"/>
      <c r="AR285" s="211"/>
      <c r="AS285" s="211"/>
      <c r="AT285" s="211"/>
      <c r="AU285" s="211"/>
      <c r="AV285" s="211"/>
      <c r="AW285" s="211"/>
      <c r="AX285" s="211"/>
      <c r="AY285" s="211"/>
      <c r="AZ285" s="211"/>
      <c r="BA285" s="211"/>
      <c r="BB285" s="211"/>
      <c r="BC285" s="211"/>
      <c r="BD285" s="211"/>
      <c r="BE285" s="211"/>
      <c r="BF285" s="211"/>
      <c r="BG285" s="211"/>
      <c r="BH285" s="211"/>
    </row>
    <row r="286" spans="1:60" x14ac:dyDescent="0.2">
      <c r="A286" s="213" t="s">
        <v>95</v>
      </c>
      <c r="B286" s="220" t="s">
        <v>66</v>
      </c>
      <c r="C286" s="267" t="s">
        <v>67</v>
      </c>
      <c r="D286" s="225"/>
      <c r="E286" s="230"/>
      <c r="F286" s="235"/>
      <c r="G286" s="235">
        <f>SUMIF(AE287:AE291,"&lt;&gt;NOR",G287:G291)</f>
        <v>0</v>
      </c>
      <c r="H286" s="235"/>
      <c r="I286" s="235">
        <f>SUM(I287:I291)</f>
        <v>0</v>
      </c>
      <c r="J286" s="235"/>
      <c r="K286" s="235">
        <f>SUM(K287:K291)</f>
        <v>0</v>
      </c>
      <c r="L286" s="235"/>
      <c r="M286" s="235">
        <f>SUM(M287:M291)</f>
        <v>0</v>
      </c>
      <c r="N286" s="225"/>
      <c r="O286" s="225">
        <f>SUM(O287:O291)</f>
        <v>0</v>
      </c>
      <c r="P286" s="225"/>
      <c r="Q286" s="225">
        <f>SUM(Q287:Q291)</f>
        <v>0</v>
      </c>
      <c r="R286" s="225"/>
      <c r="S286" s="225"/>
      <c r="T286" s="226"/>
      <c r="U286" s="225">
        <f>SUM(U287:U291)</f>
        <v>130.57</v>
      </c>
      <c r="AE286" t="s">
        <v>96</v>
      </c>
    </row>
    <row r="287" spans="1:60" outlineLevel="1" x14ac:dyDescent="0.2">
      <c r="A287" s="212">
        <v>31</v>
      </c>
      <c r="B287" s="219" t="s">
        <v>304</v>
      </c>
      <c r="C287" s="264" t="s">
        <v>305</v>
      </c>
      <c r="D287" s="221" t="s">
        <v>290</v>
      </c>
      <c r="E287" s="227">
        <v>334.80045000000001</v>
      </c>
      <c r="F287" s="231">
        <f>H287+J287</f>
        <v>0</v>
      </c>
      <c r="G287" s="232">
        <f>ROUND(E287*F287,2)</f>
        <v>0</v>
      </c>
      <c r="H287" s="232"/>
      <c r="I287" s="232">
        <f>ROUND(E287*H287,2)</f>
        <v>0</v>
      </c>
      <c r="J287" s="232"/>
      <c r="K287" s="232">
        <f>ROUND(E287*J287,2)</f>
        <v>0</v>
      </c>
      <c r="L287" s="232">
        <v>21</v>
      </c>
      <c r="M287" s="232">
        <f>G287*(1+L287/100)</f>
        <v>0</v>
      </c>
      <c r="N287" s="221">
        <v>0</v>
      </c>
      <c r="O287" s="221">
        <f>ROUND(E287*N287,5)</f>
        <v>0</v>
      </c>
      <c r="P287" s="221">
        <v>0</v>
      </c>
      <c r="Q287" s="221">
        <f>ROUND(E287*P287,5)</f>
        <v>0</v>
      </c>
      <c r="R287" s="221"/>
      <c r="S287" s="221"/>
      <c r="T287" s="222">
        <v>0.39</v>
      </c>
      <c r="U287" s="221">
        <f>ROUND(E287*T287,2)</f>
        <v>130.57</v>
      </c>
      <c r="V287" s="211"/>
      <c r="W287" s="211"/>
      <c r="X287" s="211"/>
      <c r="Y287" s="211"/>
      <c r="Z287" s="211"/>
      <c r="AA287" s="211"/>
      <c r="AB287" s="211"/>
      <c r="AC287" s="211"/>
      <c r="AD287" s="211"/>
      <c r="AE287" s="211" t="s">
        <v>100</v>
      </c>
      <c r="AF287" s="211"/>
      <c r="AG287" s="211"/>
      <c r="AH287" s="211"/>
      <c r="AI287" s="211"/>
      <c r="AJ287" s="211"/>
      <c r="AK287" s="211"/>
      <c r="AL287" s="211"/>
      <c r="AM287" s="211"/>
      <c r="AN287" s="211"/>
      <c r="AO287" s="211"/>
      <c r="AP287" s="211"/>
      <c r="AQ287" s="211"/>
      <c r="AR287" s="211"/>
      <c r="AS287" s="211"/>
      <c r="AT287" s="211"/>
      <c r="AU287" s="211"/>
      <c r="AV287" s="211"/>
      <c r="AW287" s="211"/>
      <c r="AX287" s="211"/>
      <c r="AY287" s="211"/>
      <c r="AZ287" s="211"/>
      <c r="BA287" s="211"/>
      <c r="BB287" s="211"/>
      <c r="BC287" s="211"/>
      <c r="BD287" s="211"/>
      <c r="BE287" s="211"/>
      <c r="BF287" s="211"/>
      <c r="BG287" s="211"/>
      <c r="BH287" s="211"/>
    </row>
    <row r="288" spans="1:60" outlineLevel="1" x14ac:dyDescent="0.2">
      <c r="A288" s="212"/>
      <c r="B288" s="219"/>
      <c r="C288" s="265" t="s">
        <v>306</v>
      </c>
      <c r="D288" s="223"/>
      <c r="E288" s="228">
        <v>238.55355</v>
      </c>
      <c r="F288" s="232"/>
      <c r="G288" s="232"/>
      <c r="H288" s="232"/>
      <c r="I288" s="232"/>
      <c r="J288" s="232"/>
      <c r="K288" s="232"/>
      <c r="L288" s="232"/>
      <c r="M288" s="232"/>
      <c r="N288" s="221"/>
      <c r="O288" s="221"/>
      <c r="P288" s="221"/>
      <c r="Q288" s="221"/>
      <c r="R288" s="221"/>
      <c r="S288" s="221"/>
      <c r="T288" s="222"/>
      <c r="U288" s="22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 t="s">
        <v>102</v>
      </c>
      <c r="AF288" s="211">
        <v>0</v>
      </c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</row>
    <row r="289" spans="1:60" outlineLevel="1" x14ac:dyDescent="0.2">
      <c r="A289" s="212"/>
      <c r="B289" s="219"/>
      <c r="C289" s="265" t="s">
        <v>307</v>
      </c>
      <c r="D289" s="223"/>
      <c r="E289" s="228">
        <v>96.246899999999997</v>
      </c>
      <c r="F289" s="232"/>
      <c r="G289" s="232"/>
      <c r="H289" s="232"/>
      <c r="I289" s="232"/>
      <c r="J289" s="232"/>
      <c r="K289" s="232"/>
      <c r="L289" s="232"/>
      <c r="M289" s="232"/>
      <c r="N289" s="221"/>
      <c r="O289" s="221"/>
      <c r="P289" s="221"/>
      <c r="Q289" s="221"/>
      <c r="R289" s="221"/>
      <c r="S289" s="221"/>
      <c r="T289" s="222"/>
      <c r="U289" s="221"/>
      <c r="V289" s="211"/>
      <c r="W289" s="211"/>
      <c r="X289" s="211"/>
      <c r="Y289" s="211"/>
      <c r="Z289" s="211"/>
      <c r="AA289" s="211"/>
      <c r="AB289" s="211"/>
      <c r="AC289" s="211"/>
      <c r="AD289" s="211"/>
      <c r="AE289" s="211" t="s">
        <v>102</v>
      </c>
      <c r="AF289" s="211">
        <v>0</v>
      </c>
      <c r="AG289" s="211"/>
      <c r="AH289" s="211"/>
      <c r="AI289" s="211"/>
      <c r="AJ289" s="211"/>
      <c r="AK289" s="211"/>
      <c r="AL289" s="211"/>
      <c r="AM289" s="211"/>
      <c r="AN289" s="211"/>
      <c r="AO289" s="211"/>
      <c r="AP289" s="211"/>
      <c r="AQ289" s="211"/>
      <c r="AR289" s="211"/>
      <c r="AS289" s="211"/>
      <c r="AT289" s="211"/>
      <c r="AU289" s="211"/>
      <c r="AV289" s="211"/>
      <c r="AW289" s="211"/>
      <c r="AX289" s="211"/>
      <c r="AY289" s="211"/>
      <c r="AZ289" s="211"/>
      <c r="BA289" s="211"/>
      <c r="BB289" s="211"/>
      <c r="BC289" s="211"/>
      <c r="BD289" s="211"/>
      <c r="BE289" s="211"/>
      <c r="BF289" s="211"/>
      <c r="BG289" s="211"/>
      <c r="BH289" s="211"/>
    </row>
    <row r="290" spans="1:60" ht="22.5" outlineLevel="1" x14ac:dyDescent="0.2">
      <c r="A290" s="212">
        <v>32</v>
      </c>
      <c r="B290" s="219" t="s">
        <v>308</v>
      </c>
      <c r="C290" s="264" t="s">
        <v>309</v>
      </c>
      <c r="D290" s="221" t="s">
        <v>290</v>
      </c>
      <c r="E290" s="227">
        <v>669.60090000000002</v>
      </c>
      <c r="F290" s="231">
        <f>H290+J290</f>
        <v>0</v>
      </c>
      <c r="G290" s="232">
        <f>ROUND(E290*F290,2)</f>
        <v>0</v>
      </c>
      <c r="H290" s="232"/>
      <c r="I290" s="232">
        <f>ROUND(E290*H290,2)</f>
        <v>0</v>
      </c>
      <c r="J290" s="232"/>
      <c r="K290" s="232">
        <f>ROUND(E290*J290,2)</f>
        <v>0</v>
      </c>
      <c r="L290" s="232">
        <v>21</v>
      </c>
      <c r="M290" s="232">
        <f>G290*(1+L290/100)</f>
        <v>0</v>
      </c>
      <c r="N290" s="221">
        <v>0</v>
      </c>
      <c r="O290" s="221">
        <f>ROUND(E290*N290,5)</f>
        <v>0</v>
      </c>
      <c r="P290" s="221">
        <v>0</v>
      </c>
      <c r="Q290" s="221">
        <f>ROUND(E290*P290,5)</f>
        <v>0</v>
      </c>
      <c r="R290" s="221"/>
      <c r="S290" s="221"/>
      <c r="T290" s="222">
        <v>0</v>
      </c>
      <c r="U290" s="221">
        <f>ROUND(E290*T290,2)</f>
        <v>0</v>
      </c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 t="s">
        <v>100</v>
      </c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</row>
    <row r="291" spans="1:60" outlineLevel="1" x14ac:dyDescent="0.2">
      <c r="A291" s="212"/>
      <c r="B291" s="219"/>
      <c r="C291" s="265" t="s">
        <v>310</v>
      </c>
      <c r="D291" s="223"/>
      <c r="E291" s="228">
        <v>669.60090000000002</v>
      </c>
      <c r="F291" s="232"/>
      <c r="G291" s="232"/>
      <c r="H291" s="232"/>
      <c r="I291" s="232"/>
      <c r="J291" s="232"/>
      <c r="K291" s="232"/>
      <c r="L291" s="232"/>
      <c r="M291" s="232"/>
      <c r="N291" s="221"/>
      <c r="O291" s="221"/>
      <c r="P291" s="221"/>
      <c r="Q291" s="221"/>
      <c r="R291" s="221"/>
      <c r="S291" s="221"/>
      <c r="T291" s="222"/>
      <c r="U291" s="221"/>
      <c r="V291" s="211"/>
      <c r="W291" s="211"/>
      <c r="X291" s="211"/>
      <c r="Y291" s="211"/>
      <c r="Z291" s="211"/>
      <c r="AA291" s="211"/>
      <c r="AB291" s="211"/>
      <c r="AC291" s="211"/>
      <c r="AD291" s="211"/>
      <c r="AE291" s="211" t="s">
        <v>102</v>
      </c>
      <c r="AF291" s="211">
        <v>0</v>
      </c>
      <c r="AG291" s="211"/>
      <c r="AH291" s="211"/>
      <c r="AI291" s="211"/>
      <c r="AJ291" s="211"/>
      <c r="AK291" s="211"/>
      <c r="AL291" s="211"/>
      <c r="AM291" s="211"/>
      <c r="AN291" s="211"/>
      <c r="AO291" s="211"/>
      <c r="AP291" s="211"/>
      <c r="AQ291" s="211"/>
      <c r="AR291" s="211"/>
      <c r="AS291" s="211"/>
      <c r="AT291" s="211"/>
      <c r="AU291" s="211"/>
      <c r="AV291" s="211"/>
      <c r="AW291" s="211"/>
      <c r="AX291" s="211"/>
      <c r="AY291" s="211"/>
      <c r="AZ291" s="211"/>
      <c r="BA291" s="211"/>
      <c r="BB291" s="211"/>
      <c r="BC291" s="211"/>
      <c r="BD291" s="211"/>
      <c r="BE291" s="211"/>
      <c r="BF291" s="211"/>
      <c r="BG291" s="211"/>
      <c r="BH291" s="211"/>
    </row>
    <row r="292" spans="1:60" x14ac:dyDescent="0.2">
      <c r="A292" s="213" t="s">
        <v>95</v>
      </c>
      <c r="B292" s="220" t="s">
        <v>68</v>
      </c>
      <c r="C292" s="267" t="s">
        <v>26</v>
      </c>
      <c r="D292" s="225"/>
      <c r="E292" s="230"/>
      <c r="F292" s="235"/>
      <c r="G292" s="235">
        <f>SUMIF(AE293:AE295,"&lt;&gt;NOR",G293:G295)</f>
        <v>0</v>
      </c>
      <c r="H292" s="235"/>
      <c r="I292" s="235">
        <f>SUM(I293:I295)</f>
        <v>0</v>
      </c>
      <c r="J292" s="235"/>
      <c r="K292" s="235">
        <f>SUM(K293:K295)</f>
        <v>0</v>
      </c>
      <c r="L292" s="235"/>
      <c r="M292" s="235">
        <f>SUM(M293:M295)</f>
        <v>0</v>
      </c>
      <c r="N292" s="225"/>
      <c r="O292" s="225">
        <f>SUM(O293:O295)</f>
        <v>0</v>
      </c>
      <c r="P292" s="225"/>
      <c r="Q292" s="225">
        <f>SUM(Q293:Q295)</f>
        <v>0</v>
      </c>
      <c r="R292" s="225"/>
      <c r="S292" s="225"/>
      <c r="T292" s="226"/>
      <c r="U292" s="225">
        <f>SUM(U293:U295)</f>
        <v>0</v>
      </c>
      <c r="AE292" t="s">
        <v>96</v>
      </c>
    </row>
    <row r="293" spans="1:60" outlineLevel="1" x14ac:dyDescent="0.2">
      <c r="A293" s="212">
        <v>33</v>
      </c>
      <c r="B293" s="219" t="s">
        <v>311</v>
      </c>
      <c r="C293" s="264" t="s">
        <v>312</v>
      </c>
      <c r="D293" s="221" t="s">
        <v>313</v>
      </c>
      <c r="E293" s="227">
        <v>1</v>
      </c>
      <c r="F293" s="231">
        <f>H293+J293</f>
        <v>0</v>
      </c>
      <c r="G293" s="232">
        <f>ROUND(E293*F293,2)</f>
        <v>0</v>
      </c>
      <c r="H293" s="232"/>
      <c r="I293" s="232">
        <f>ROUND(E293*H293,2)</f>
        <v>0</v>
      </c>
      <c r="J293" s="232"/>
      <c r="K293" s="232">
        <f>ROUND(E293*J293,2)</f>
        <v>0</v>
      </c>
      <c r="L293" s="232">
        <v>21</v>
      </c>
      <c r="M293" s="232">
        <f>G293*(1+L293/100)</f>
        <v>0</v>
      </c>
      <c r="N293" s="221">
        <v>0</v>
      </c>
      <c r="O293" s="221">
        <f>ROUND(E293*N293,5)</f>
        <v>0</v>
      </c>
      <c r="P293" s="221">
        <v>0</v>
      </c>
      <c r="Q293" s="221">
        <f>ROUND(E293*P293,5)</f>
        <v>0</v>
      </c>
      <c r="R293" s="221"/>
      <c r="S293" s="221"/>
      <c r="T293" s="222">
        <v>0</v>
      </c>
      <c r="U293" s="221">
        <f>ROUND(E293*T293,2)</f>
        <v>0</v>
      </c>
      <c r="V293" s="211"/>
      <c r="W293" s="211"/>
      <c r="X293" s="211"/>
      <c r="Y293" s="211"/>
      <c r="Z293" s="211"/>
      <c r="AA293" s="211"/>
      <c r="AB293" s="211"/>
      <c r="AC293" s="211"/>
      <c r="AD293" s="211"/>
      <c r="AE293" s="211" t="s">
        <v>314</v>
      </c>
      <c r="AF293" s="211"/>
      <c r="AG293" s="211"/>
      <c r="AH293" s="211"/>
      <c r="AI293" s="211"/>
      <c r="AJ293" s="211"/>
      <c r="AK293" s="211"/>
      <c r="AL293" s="211"/>
      <c r="AM293" s="211"/>
      <c r="AN293" s="211"/>
      <c r="AO293" s="211"/>
      <c r="AP293" s="211"/>
      <c r="AQ293" s="211"/>
      <c r="AR293" s="211"/>
      <c r="AS293" s="211"/>
      <c r="AT293" s="211"/>
      <c r="AU293" s="211"/>
      <c r="AV293" s="211"/>
      <c r="AW293" s="211"/>
      <c r="AX293" s="211"/>
      <c r="AY293" s="211"/>
      <c r="AZ293" s="211"/>
      <c r="BA293" s="211"/>
      <c r="BB293" s="211"/>
      <c r="BC293" s="211"/>
      <c r="BD293" s="211"/>
      <c r="BE293" s="211"/>
      <c r="BF293" s="211"/>
      <c r="BG293" s="211"/>
      <c r="BH293" s="211"/>
    </row>
    <row r="294" spans="1:60" outlineLevel="1" x14ac:dyDescent="0.2">
      <c r="A294" s="212">
        <v>34</v>
      </c>
      <c r="B294" s="219" t="s">
        <v>315</v>
      </c>
      <c r="C294" s="264" t="s">
        <v>316</v>
      </c>
      <c r="D294" s="221" t="s">
        <v>313</v>
      </c>
      <c r="E294" s="227">
        <v>1</v>
      </c>
      <c r="F294" s="231">
        <f>H294+J294</f>
        <v>0</v>
      </c>
      <c r="G294" s="232">
        <f>ROUND(E294*F294,2)</f>
        <v>0</v>
      </c>
      <c r="H294" s="232"/>
      <c r="I294" s="232">
        <f>ROUND(E294*H294,2)</f>
        <v>0</v>
      </c>
      <c r="J294" s="232"/>
      <c r="K294" s="232">
        <f>ROUND(E294*J294,2)</f>
        <v>0</v>
      </c>
      <c r="L294" s="232">
        <v>21</v>
      </c>
      <c r="M294" s="232">
        <f>G294*(1+L294/100)</f>
        <v>0</v>
      </c>
      <c r="N294" s="221">
        <v>0</v>
      </c>
      <c r="O294" s="221">
        <f>ROUND(E294*N294,5)</f>
        <v>0</v>
      </c>
      <c r="P294" s="221">
        <v>0</v>
      </c>
      <c r="Q294" s="221">
        <f>ROUND(E294*P294,5)</f>
        <v>0</v>
      </c>
      <c r="R294" s="221"/>
      <c r="S294" s="221"/>
      <c r="T294" s="222">
        <v>0</v>
      </c>
      <c r="U294" s="221">
        <f>ROUND(E294*T294,2)</f>
        <v>0</v>
      </c>
      <c r="V294" s="211"/>
      <c r="W294" s="211"/>
      <c r="X294" s="211"/>
      <c r="Y294" s="211"/>
      <c r="Z294" s="211"/>
      <c r="AA294" s="211"/>
      <c r="AB294" s="211"/>
      <c r="AC294" s="211"/>
      <c r="AD294" s="211"/>
      <c r="AE294" s="211" t="s">
        <v>314</v>
      </c>
      <c r="AF294" s="211"/>
      <c r="AG294" s="211"/>
      <c r="AH294" s="211"/>
      <c r="AI294" s="211"/>
      <c r="AJ294" s="211"/>
      <c r="AK294" s="211"/>
      <c r="AL294" s="211"/>
      <c r="AM294" s="211"/>
      <c r="AN294" s="211"/>
      <c r="AO294" s="211"/>
      <c r="AP294" s="211"/>
      <c r="AQ294" s="211"/>
      <c r="AR294" s="211"/>
      <c r="AS294" s="211"/>
      <c r="AT294" s="211"/>
      <c r="AU294" s="211"/>
      <c r="AV294" s="211"/>
      <c r="AW294" s="211"/>
      <c r="AX294" s="211"/>
      <c r="AY294" s="211"/>
      <c r="AZ294" s="211"/>
      <c r="BA294" s="211"/>
      <c r="BB294" s="211"/>
      <c r="BC294" s="211"/>
      <c r="BD294" s="211"/>
      <c r="BE294" s="211"/>
      <c r="BF294" s="211"/>
      <c r="BG294" s="211"/>
      <c r="BH294" s="211"/>
    </row>
    <row r="295" spans="1:60" outlineLevel="1" x14ac:dyDescent="0.2">
      <c r="A295" s="243">
        <v>35</v>
      </c>
      <c r="B295" s="244" t="s">
        <v>317</v>
      </c>
      <c r="C295" s="268" t="s">
        <v>318</v>
      </c>
      <c r="D295" s="245" t="s">
        <v>313</v>
      </c>
      <c r="E295" s="246">
        <v>1</v>
      </c>
      <c r="F295" s="247">
        <f>H295+J295</f>
        <v>0</v>
      </c>
      <c r="G295" s="248">
        <f>ROUND(E295*F295,2)</f>
        <v>0</v>
      </c>
      <c r="H295" s="248"/>
      <c r="I295" s="248">
        <f>ROUND(E295*H295,2)</f>
        <v>0</v>
      </c>
      <c r="J295" s="248"/>
      <c r="K295" s="248">
        <f>ROUND(E295*J295,2)</f>
        <v>0</v>
      </c>
      <c r="L295" s="248">
        <v>21</v>
      </c>
      <c r="M295" s="248">
        <f>G295*(1+L295/100)</f>
        <v>0</v>
      </c>
      <c r="N295" s="245">
        <v>0</v>
      </c>
      <c r="O295" s="245">
        <f>ROUND(E295*N295,5)</f>
        <v>0</v>
      </c>
      <c r="P295" s="245">
        <v>0</v>
      </c>
      <c r="Q295" s="245">
        <f>ROUND(E295*P295,5)</f>
        <v>0</v>
      </c>
      <c r="R295" s="245"/>
      <c r="S295" s="245"/>
      <c r="T295" s="249">
        <v>0</v>
      </c>
      <c r="U295" s="245">
        <f>ROUND(E295*T295,2)</f>
        <v>0</v>
      </c>
      <c r="V295" s="211"/>
      <c r="W295" s="211"/>
      <c r="X295" s="211"/>
      <c r="Y295" s="211"/>
      <c r="Z295" s="211"/>
      <c r="AA295" s="211"/>
      <c r="AB295" s="211"/>
      <c r="AC295" s="211"/>
      <c r="AD295" s="211"/>
      <c r="AE295" s="211" t="s">
        <v>314</v>
      </c>
      <c r="AF295" s="211"/>
      <c r="AG295" s="211"/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1"/>
      <c r="BF295" s="211"/>
      <c r="BG295" s="211"/>
      <c r="BH295" s="211"/>
    </row>
    <row r="296" spans="1:60" x14ac:dyDescent="0.2">
      <c r="A296" s="6"/>
      <c r="B296" s="7" t="s">
        <v>319</v>
      </c>
      <c r="C296" s="269" t="s">
        <v>319</v>
      </c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AC296">
        <v>12</v>
      </c>
      <c r="AD296">
        <v>21</v>
      </c>
    </row>
    <row r="297" spans="1:60" x14ac:dyDescent="0.2">
      <c r="A297" s="250"/>
      <c r="B297" s="251" t="s">
        <v>28</v>
      </c>
      <c r="C297" s="270" t="s">
        <v>319</v>
      </c>
      <c r="D297" s="252"/>
      <c r="E297" s="252"/>
      <c r="F297" s="252"/>
      <c r="G297" s="263">
        <f>G8+G104+G164+G264+G286+G292</f>
        <v>0</v>
      </c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AC297">
        <f>SUMIF(L7:L295,AC296,G7:G295)</f>
        <v>0</v>
      </c>
      <c r="AD297">
        <f>SUMIF(L7:L295,AD296,G7:G295)</f>
        <v>0</v>
      </c>
      <c r="AE297" t="s">
        <v>320</v>
      </c>
    </row>
    <row r="298" spans="1:60" x14ac:dyDescent="0.2">
      <c r="A298" s="6"/>
      <c r="B298" s="7" t="s">
        <v>319</v>
      </c>
      <c r="C298" s="269" t="s">
        <v>319</v>
      </c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60" x14ac:dyDescent="0.2">
      <c r="A299" s="6"/>
      <c r="B299" s="7" t="s">
        <v>319</v>
      </c>
      <c r="C299" s="269" t="s">
        <v>319</v>
      </c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60" x14ac:dyDescent="0.2">
      <c r="A300" s="253" t="s">
        <v>321</v>
      </c>
      <c r="B300" s="253"/>
      <c r="C300" s="271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60" x14ac:dyDescent="0.2">
      <c r="A301" s="254"/>
      <c r="B301" s="255"/>
      <c r="C301" s="272"/>
      <c r="D301" s="255"/>
      <c r="E301" s="255"/>
      <c r="F301" s="255"/>
      <c r="G301" s="25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AE301" t="s">
        <v>322</v>
      </c>
    </row>
    <row r="302" spans="1:60" x14ac:dyDescent="0.2">
      <c r="A302" s="257"/>
      <c r="B302" s="258"/>
      <c r="C302" s="273"/>
      <c r="D302" s="258"/>
      <c r="E302" s="258"/>
      <c r="F302" s="258"/>
      <c r="G302" s="259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60" x14ac:dyDescent="0.2">
      <c r="A303" s="257"/>
      <c r="B303" s="258"/>
      <c r="C303" s="273"/>
      <c r="D303" s="258"/>
      <c r="E303" s="258"/>
      <c r="F303" s="258"/>
      <c r="G303" s="259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60" x14ac:dyDescent="0.2">
      <c r="A304" s="257"/>
      <c r="B304" s="258"/>
      <c r="C304" s="273"/>
      <c r="D304" s="258"/>
      <c r="E304" s="258"/>
      <c r="F304" s="258"/>
      <c r="G304" s="259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31" x14ac:dyDescent="0.2">
      <c r="A305" s="260"/>
      <c r="B305" s="261"/>
      <c r="C305" s="274"/>
      <c r="D305" s="261"/>
      <c r="E305" s="261"/>
      <c r="F305" s="261"/>
      <c r="G305" s="262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31" x14ac:dyDescent="0.2">
      <c r="A306" s="6"/>
      <c r="B306" s="7" t="s">
        <v>319</v>
      </c>
      <c r="C306" s="269" t="s">
        <v>319</v>
      </c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31" x14ac:dyDescent="0.2">
      <c r="C307" s="275"/>
      <c r="AE307" t="s">
        <v>323</v>
      </c>
    </row>
  </sheetData>
  <mergeCells count="13">
    <mergeCell ref="A301:G305"/>
    <mergeCell ref="C67:G67"/>
    <mergeCell ref="C106:G106"/>
    <mergeCell ref="C118:G118"/>
    <mergeCell ref="C130:G130"/>
    <mergeCell ref="C142:G142"/>
    <mergeCell ref="A300:C300"/>
    <mergeCell ref="A1:G1"/>
    <mergeCell ref="C2:G2"/>
    <mergeCell ref="C3:G3"/>
    <mergeCell ref="C4:G4"/>
    <mergeCell ref="C43:G43"/>
    <mergeCell ref="C55:G5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Hynčica</dc:creator>
  <cp:lastModifiedBy>Dušan Hynčica</cp:lastModifiedBy>
  <cp:lastPrinted>2014-02-28T09:52:57Z</cp:lastPrinted>
  <dcterms:created xsi:type="dcterms:W3CDTF">2009-04-08T07:15:50Z</dcterms:created>
  <dcterms:modified xsi:type="dcterms:W3CDTF">2025-06-24T19:19:50Z</dcterms:modified>
</cp:coreProperties>
</file>