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terina.nesrstova\Downloads\"/>
    </mc:Choice>
  </mc:AlternateContent>
  <xr:revisionPtr revIDLastSave="0" documentId="13_ncr:1_{6323B905-32CC-4AFA-86F2-105AD9C5C256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EXPOZICE" sheetId="1" r:id="rId1"/>
  </sheets>
  <definedNames>
    <definedName name="_xlnm.Print_Area" localSheetId="0">EXPOZICE!$A$1:$J$76</definedName>
  </definedNames>
  <calcPr calcId="191029"/>
</workbook>
</file>

<file path=xl/calcChain.xml><?xml version="1.0" encoding="utf-8"?>
<calcChain xmlns="http://schemas.openxmlformats.org/spreadsheetml/2006/main">
  <c r="F52" i="1" l="1"/>
  <c r="F57" i="1"/>
  <c r="H39" i="1"/>
  <c r="H36" i="1"/>
  <c r="G35" i="1"/>
  <c r="H25" i="1"/>
  <c r="G15" i="1"/>
  <c r="F17" i="1"/>
  <c r="F18" i="1"/>
  <c r="F73" i="1"/>
  <c r="F49" i="1"/>
  <c r="G72" i="1" l="1"/>
  <c r="G49" i="1"/>
  <c r="H49" i="1" s="1"/>
  <c r="F25" i="1"/>
  <c r="G25" i="1" s="1"/>
  <c r="F30" i="1"/>
  <c r="F29" i="1"/>
  <c r="F28" i="1"/>
  <c r="F27" i="1"/>
  <c r="F16" i="1"/>
  <c r="F15" i="1"/>
  <c r="F14" i="1"/>
  <c r="F19" i="1"/>
  <c r="F13" i="1"/>
  <c r="F68" i="1"/>
  <c r="G68" i="1" s="1"/>
  <c r="H68" i="1" s="1"/>
  <c r="F67" i="1"/>
  <c r="F66" i="1"/>
  <c r="F62" i="1"/>
  <c r="G62" i="1" s="1"/>
  <c r="G63" i="1" s="1"/>
  <c r="F58" i="1"/>
  <c r="G58" i="1" s="1"/>
  <c r="H58" i="1" s="1"/>
  <c r="F56" i="1"/>
  <c r="F55" i="1"/>
  <c r="F43" i="1"/>
  <c r="F42" i="1"/>
  <c r="F37" i="1"/>
  <c r="F36" i="1"/>
  <c r="F35" i="1"/>
  <c r="F34" i="1"/>
  <c r="G34" i="1" s="1"/>
  <c r="F26" i="1"/>
  <c r="F24" i="1"/>
  <c r="H72" i="1" l="1"/>
  <c r="H73" i="1" s="1"/>
  <c r="H75" i="1" s="1"/>
  <c r="G73" i="1"/>
  <c r="G75" i="1" s="1"/>
  <c r="G24" i="1"/>
  <c r="F31" i="1"/>
  <c r="F21" i="1"/>
  <c r="F75" i="1"/>
  <c r="G30" i="1"/>
  <c r="H30" i="1" s="1"/>
  <c r="G29" i="1"/>
  <c r="G28" i="1"/>
  <c r="H28" i="1" s="1"/>
  <c r="G27" i="1"/>
  <c r="H27" i="1" s="1"/>
  <c r="G18" i="1"/>
  <c r="H18" i="1" s="1"/>
  <c r="G16" i="1"/>
  <c r="H16" i="1" s="1"/>
  <c r="G17" i="1"/>
  <c r="H17" i="1" s="1"/>
  <c r="H15" i="1"/>
  <c r="G14" i="1"/>
  <c r="H14" i="1" s="1"/>
  <c r="G19" i="1"/>
  <c r="H19" i="1" s="1"/>
  <c r="F69" i="1"/>
  <c r="F59" i="1"/>
  <c r="F44" i="1"/>
  <c r="F63" i="1"/>
  <c r="F39" i="1"/>
  <c r="H34" i="1"/>
  <c r="G36" i="1"/>
  <c r="G55" i="1"/>
  <c r="G66" i="1"/>
  <c r="G42" i="1"/>
  <c r="G37" i="1"/>
  <c r="H37" i="1" s="1"/>
  <c r="G43" i="1"/>
  <c r="H43" i="1" s="1"/>
  <c r="G13" i="1"/>
  <c r="G57" i="1"/>
  <c r="H57" i="1" s="1"/>
  <c r="H62" i="1"/>
  <c r="H63" i="1" s="1"/>
  <c r="G26" i="1"/>
  <c r="H26" i="1" s="1"/>
  <c r="G56" i="1"/>
  <c r="H56" i="1" s="1"/>
  <c r="G67" i="1"/>
  <c r="H67" i="1" s="1"/>
  <c r="H24" i="1" l="1"/>
  <c r="G31" i="1"/>
  <c r="H13" i="1"/>
  <c r="H21" i="1" s="1"/>
  <c r="G21" i="1"/>
  <c r="G52" i="1"/>
  <c r="H29" i="1"/>
  <c r="H31" i="1" s="1"/>
  <c r="H42" i="1"/>
  <c r="H44" i="1" s="1"/>
  <c r="G44" i="1"/>
  <c r="H35" i="1"/>
  <c r="G39" i="1"/>
  <c r="G69" i="1"/>
  <c r="H55" i="1"/>
  <c r="H59" i="1" s="1"/>
  <c r="G59" i="1"/>
  <c r="H52" i="1"/>
  <c r="H66" i="1"/>
  <c r="H69" i="1" s="1"/>
</calcChain>
</file>

<file path=xl/sharedStrings.xml><?xml version="1.0" encoding="utf-8"?>
<sst xmlns="http://schemas.openxmlformats.org/spreadsheetml/2006/main" count="144" uniqueCount="116">
  <si>
    <t>číslo položky</t>
  </si>
  <si>
    <t>položka</t>
  </si>
  <si>
    <t>měrná jednotka</t>
  </si>
  <si>
    <t>cena za jednotku</t>
  </si>
  <si>
    <t>množství</t>
  </si>
  <si>
    <t>označení prvku ve výkresu</t>
  </si>
  <si>
    <t>1.</t>
  </si>
  <si>
    <t>ks</t>
  </si>
  <si>
    <t>2.</t>
  </si>
  <si>
    <t>Expoziční osvětlení</t>
  </si>
  <si>
    <t>2.1.</t>
  </si>
  <si>
    <t>soubor</t>
  </si>
  <si>
    <t>3.</t>
  </si>
  <si>
    <t>3.1.</t>
  </si>
  <si>
    <t>3.2.</t>
  </si>
  <si>
    <t>4.</t>
  </si>
  <si>
    <t>4.1.</t>
  </si>
  <si>
    <t>4.2.</t>
  </si>
  <si>
    <t>4.3.</t>
  </si>
  <si>
    <t>4.4.</t>
  </si>
  <si>
    <t>5.</t>
  </si>
  <si>
    <t>Multimédia a audiovizuální obsah</t>
  </si>
  <si>
    <t>5.1.</t>
  </si>
  <si>
    <t>5.2.</t>
  </si>
  <si>
    <t>Mikroklima a preventivní konzervace</t>
  </si>
  <si>
    <t>7.</t>
  </si>
  <si>
    <t>Publikace</t>
  </si>
  <si>
    <t>7.1.</t>
  </si>
  <si>
    <r>
      <t xml:space="preserve">grafické zpracování katalogu/průvodce expozicí  </t>
    </r>
    <r>
      <rPr>
        <sz val="11"/>
        <color theme="1"/>
        <rFont val="Calibri"/>
        <family val="2"/>
        <charset val="238"/>
        <scheme val="minor"/>
      </rPr>
      <t>- max 50 tiskových stran</t>
    </r>
    <r>
      <rPr>
        <b/>
        <sz val="11"/>
        <color indexed="8"/>
        <rFont val="Calibri"/>
        <family val="2"/>
        <charset val="238"/>
      </rPr>
      <t xml:space="preserve"> + pořízení fotografií</t>
    </r>
  </si>
  <si>
    <t>7.2.</t>
  </si>
  <si>
    <r>
      <t xml:space="preserve">překlad vybraných textů </t>
    </r>
    <r>
      <rPr>
        <sz val="11"/>
        <color indexed="8"/>
        <rFont val="Calibri"/>
        <family val="2"/>
        <charset val="238"/>
      </rPr>
      <t xml:space="preserve">na panely do publikace a pro popisky do anglického jazyka </t>
    </r>
  </si>
  <si>
    <t>NS</t>
  </si>
  <si>
    <t>7.3.</t>
  </si>
  <si>
    <r>
      <t xml:space="preserve">katalog/průvodce expozicí 50 tiskových stran, </t>
    </r>
    <r>
      <rPr>
        <sz val="11"/>
        <color indexed="8"/>
        <rFont val="Calibri"/>
        <family val="2"/>
        <charset val="238"/>
      </rPr>
      <t>formát 140 x 210 mm, vazba V2-PUR, obálka 350 g křída lesk , 4/4, 1/0 - lamino lak normál, 1/0</t>
    </r>
    <r>
      <rPr>
        <b/>
        <sz val="11"/>
        <color indexed="8"/>
        <rFont val="Calibri"/>
        <family val="2"/>
        <charset val="238"/>
      </rPr>
      <t xml:space="preserve"> UV lak, vnitřní strany  135 g křída lesk, 4/4, lak 1/1, náklad 500 ks</t>
    </r>
  </si>
  <si>
    <t>7.4.</t>
  </si>
  <si>
    <t>česká jazyková korektura všech textů souvisejících s expozicí</t>
  </si>
  <si>
    <t>8.</t>
  </si>
  <si>
    <t>Instalační práce a konzervace</t>
  </si>
  <si>
    <t>8.1.</t>
  </si>
  <si>
    <t>instalace osvětlení</t>
  </si>
  <si>
    <t>hod</t>
  </si>
  <si>
    <t>Projekt:</t>
  </si>
  <si>
    <t>Expozice – Dům čp. 91 v Novém Jičíně na ulici Křižíkova</t>
  </si>
  <si>
    <t>Stupeň:</t>
  </si>
  <si>
    <t>Expoziční prvky</t>
  </si>
  <si>
    <t>2.2.</t>
  </si>
  <si>
    <t>2.3.</t>
  </si>
  <si>
    <t>instalace expozičních prvků</t>
  </si>
  <si>
    <t>instalace multimédií</t>
  </si>
  <si>
    <t xml:space="preserve">6. </t>
  </si>
  <si>
    <t>Elektroinstalace</t>
  </si>
  <si>
    <t>9.</t>
  </si>
  <si>
    <t>9.1.</t>
  </si>
  <si>
    <t>9.2.</t>
  </si>
  <si>
    <t>9.3.</t>
  </si>
  <si>
    <t>V01</t>
  </si>
  <si>
    <t>V03</t>
  </si>
  <si>
    <t>V02</t>
  </si>
  <si>
    <t>Další expoziční prvky a vybavení</t>
  </si>
  <si>
    <t>cena celkem</t>
  </si>
  <si>
    <t>DPH</t>
  </si>
  <si>
    <t>cena s DPH</t>
  </si>
  <si>
    <t>CELKEM</t>
  </si>
  <si>
    <t>POLOŽKOVÝ ROZPOČET</t>
  </si>
  <si>
    <t>Technický scénář</t>
  </si>
  <si>
    <r>
      <t xml:space="preserve">Silnoproud </t>
    </r>
    <r>
      <rPr>
        <sz val="11"/>
        <color rgb="FF000000"/>
        <rFont val="Calibri"/>
        <family val="2"/>
        <charset val="238"/>
      </rPr>
      <t>- položky obsahují dodávku včetně montáže</t>
    </r>
  </si>
  <si>
    <t>Z1</t>
  </si>
  <si>
    <t>S1+ - optika eliptická</t>
  </si>
  <si>
    <t>LP1 - LED pásek 12 W, 4K, 12-24V (nasvícení 6 ks vítrín - 2xLED na vitrínu, přiložení ke kratším stranám , směr emitace světla 45°, dl. 12 x 30 cm=360 cm, včetně příslušenství (rohový profil 4m, koncovka Al profilu plná 24x, napájecí zdroj 12-24 V casambi)</t>
  </si>
  <si>
    <t>LP2 - LED pásek 12 W, 4K, 12-24V (nasvícení informačního banneru v okně) dl. 1,2m, včetně příslušenství (rohový profil, koncovka Al profilu plná 2x, napájecí zdroj 12-24 V casambi)</t>
  </si>
  <si>
    <t>Silnoproud - expoziční osvětlení viz. oddíl 2. - instalace, doprava</t>
  </si>
  <si>
    <t>S1</t>
  </si>
  <si>
    <t>LS</t>
  </si>
  <si>
    <t>LP1</t>
  </si>
  <si>
    <t>LP2</t>
  </si>
  <si>
    <t>V04</t>
  </si>
  <si>
    <t>O01</t>
  </si>
  <si>
    <t>O02</t>
  </si>
  <si>
    <t>O03</t>
  </si>
  <si>
    <t>2.4.</t>
  </si>
  <si>
    <t>3.3.</t>
  </si>
  <si>
    <t>3.4.</t>
  </si>
  <si>
    <t>3.5.</t>
  </si>
  <si>
    <t>3.6.</t>
  </si>
  <si>
    <t>3.7.</t>
  </si>
  <si>
    <t xml:space="preserve">S1 - lištové galerijní svítidlo LED, lištové svítidlo zoom 10° až 45°, barva černá, 10 W, 4K, index podání barev CRI větší než 90, stmívatelné 0 - 100 %, ovladač Casambi </t>
  </si>
  <si>
    <r>
      <rPr>
        <b/>
        <sz val="11"/>
        <color theme="1"/>
        <rFont val="Calibri"/>
        <family val="2"/>
        <charset val="238"/>
        <scheme val="minor"/>
      </rPr>
      <t xml:space="preserve">V02 - Kruhový výstavní sokl </t>
    </r>
    <r>
      <rPr>
        <sz val="11"/>
        <color theme="1"/>
        <rFont val="Calibri"/>
        <family val="2"/>
        <charset val="238"/>
        <scheme val="minor"/>
      </rPr>
      <t>- vnější průměr 800 mm, v. 900 mm, nosná konstrukce - jekly do kříže cca 40 x40 mm, vnější opláštění z ocel. plechu tl.5 mm, barva černá, horní deska z mléčného skla vč.</t>
    </r>
    <r>
      <rPr>
        <sz val="11"/>
        <rFont val="Calibri"/>
        <family val="2"/>
        <charset val="238"/>
        <scheme val="minor"/>
      </rPr>
      <t xml:space="preserve"> LED </t>
    </r>
    <r>
      <rPr>
        <sz val="11"/>
        <color theme="1"/>
        <rFont val="Calibri"/>
        <family val="2"/>
        <charset val="238"/>
        <scheme val="minor"/>
      </rPr>
      <t>podsvícení a přípravy pro nasvícení modelu (viz. světelný scénář MD), součástí bude potisk skla, ocelová konstrukce bude ošetřena antikorozním základním nátěrem + 2 x finální černým matným nátěrem</t>
    </r>
  </si>
  <si>
    <r>
      <t>V04 - Výstavní textový panel 710/1010mm</t>
    </r>
    <r>
      <rPr>
        <sz val="11"/>
        <color theme="1"/>
        <rFont val="Calibri"/>
        <family val="2"/>
        <charset val="238"/>
        <scheme val="minor"/>
      </rPr>
      <t xml:space="preserve"> (kotvený do zdi) - ocelový nosný rám, výplň panel Dibond + potisk (informace o expozici)</t>
    </r>
  </si>
  <si>
    <r>
      <t>O02 - Zatemňovací okenní roleta</t>
    </r>
    <r>
      <rPr>
        <sz val="11"/>
        <color theme="1"/>
        <rFont val="Calibri"/>
        <family val="2"/>
        <charset val="238"/>
        <scheme val="minor"/>
      </rPr>
      <t>, velikost dle zameření okna cca 1200x2000mm, barva černá</t>
    </r>
  </si>
  <si>
    <r>
      <t>O03 - Závěsný textilní panel ,</t>
    </r>
    <r>
      <rPr>
        <sz val="11"/>
        <color theme="1"/>
        <rFont val="Calibri"/>
        <family val="2"/>
        <charset val="238"/>
        <scheme val="minor"/>
      </rPr>
      <t>,banner,, s potiskem mezi okenní rámy, grafický návrh potisku - upoutávka na expozici + kontakt pro zajištění prohlídky , vypnutí na nerezová lanka, velikost dle zaměření ploch skla, včetně doplňkového nasvícení LED páskem LP2 - oddíl č. 2</t>
    </r>
  </si>
  <si>
    <r>
      <rPr>
        <b/>
        <sz val="11"/>
        <color indexed="8"/>
        <rFont val="Calibri"/>
        <family val="2"/>
        <charset val="238"/>
      </rPr>
      <t xml:space="preserve">model stavebního vývoje domu  </t>
    </r>
    <r>
      <rPr>
        <sz val="11"/>
        <color indexed="8"/>
        <rFont val="Calibri"/>
        <family val="2"/>
        <charset val="238"/>
      </rPr>
      <t xml:space="preserve">- hmotová rekonstrukce stavební fáze řešeného domu ze středověkého období a znázorněním rozdílu z období renesance, materiál </t>
    </r>
    <r>
      <rPr>
        <sz val="11"/>
        <rFont val="Calibri"/>
        <family val="2"/>
        <charset val="238"/>
      </rPr>
      <t>modelu odolný prostředí a návštěvníkům, např. polypropylen, ABS plast (např. formou 3D tisku), včetně systému nasvícení (4 režimy) formou LED diod, ovládání tlačítky přímo na soklu modelu, viz. světelný scénář MD a popis výrobku</t>
    </r>
  </si>
  <si>
    <r>
      <t xml:space="preserve">popisky k exponátům </t>
    </r>
    <r>
      <rPr>
        <sz val="11"/>
        <color rgb="FF000000"/>
        <rFont val="Calibri"/>
        <family val="2"/>
        <charset val="238"/>
      </rPr>
      <t>volně stojícím, do vitrín i ke ztvárnění komiksu</t>
    </r>
  </si>
  <si>
    <r>
      <t xml:space="preserve">multimediální displej - </t>
    </r>
    <r>
      <rPr>
        <sz val="11"/>
        <color indexed="8"/>
        <rFont val="Calibri"/>
        <family val="2"/>
        <charset val="238"/>
      </rPr>
      <t xml:space="preserve">zobrazení archeologických nálezů, znázornění principů </t>
    </r>
    <r>
      <rPr>
        <sz val="11"/>
        <rFont val="Calibri"/>
        <family val="2"/>
        <charset val="238"/>
      </rPr>
      <t>středověké kuchyně, interaktivní prezentace dobového náčiní, uhlopříčka min 31", dotykový displej, provedení pro náročných provozů muzeí 24/7, včetně playeru s OS Windows nebo Android, kioskový mód, široký zobrazovací úhel, rychlý start, možnost vzdálené správy digitálního obsahu</t>
    </r>
  </si>
  <si>
    <t>6.1.</t>
  </si>
  <si>
    <t>6.2.</t>
  </si>
  <si>
    <t>Slaboproud</t>
  </si>
  <si>
    <t>Stavebně-technická část</t>
  </si>
  <si>
    <t>6.1.12.</t>
  </si>
  <si>
    <r>
      <rPr>
        <b/>
        <sz val="11"/>
        <color indexed="8"/>
        <rFont val="Calibri"/>
        <family val="2"/>
        <charset val="238"/>
      </rPr>
      <t xml:space="preserve">V03 - Půlkruhový výstavní panel </t>
    </r>
    <r>
      <rPr>
        <sz val="11"/>
        <color indexed="8"/>
        <rFont val="Calibri"/>
        <family val="2"/>
        <charset val="238"/>
      </rPr>
      <t>- vnější průměr 1660 mm (poloměr 830 mm), vnitřní poloměr 765 mm, konstrukce z ocelových žeber 20 x 60 mm, v. 2,2 m, vnitřní opláštění - ocel. plech tl. 5 mm, horní a spodní půlkruhové žebro tl. 10 mm dl. oblouku 2,62 m, ocelová konstrukce bude ošetřena antikorozním základním nátěrem + 2 x finální černým matným nátěrem. Instalace  - výtvarný komiks - vysoce kvalitní inkousový tisk na plátno s nosným podkladem a vlepení do zaoblené plochy panelu</t>
    </r>
  </si>
  <si>
    <t>MD - Osvětlovací LED soustava zakomponovaná v modelu domu. Model domu z průsvitného materiálu. Účel světelné soustavy je prosvětlování jednotlivých fází stavebního vývoje domu. Tyto fáze budou spínány manuálně k tomu určenými tlačítky. Počet fází stavebního vývoje domu, resp. počet tlačítek bude definován dodatečně, předpoklad 4 fáze. Dodávka vnitřního osvětlení vč. ovládání bude součástí interaktivního prvku 3D modelu domu (4.1.).</t>
  </si>
  <si>
    <t>2.5.</t>
  </si>
  <si>
    <t>napájecí zdroj 24V, uložený v krabici IP65, zapojení hvězdicově s instalační krabicí se svorkovnicí IP68</t>
  </si>
  <si>
    <t>LS - Liniová světelná lišta, lištový systém zavěšený pod klenutý strop (EU track) 5,2 m, barva černá, včetně příslušenství (spojka průběžná, koncovka, lanko závěs s korekcí délky), napájení N1 a ovladače Casambi, čidlo pohybu do lišty</t>
  </si>
  <si>
    <t>Z1 - kruhové zemní svítidlo s instalačním boxem, IP67, 4K, 7 W, 13x52°, 24V, ovladač Casambi</t>
  </si>
  <si>
    <t>samostatná část - součast dodávky stavby - nutná koordinace s dodavatelem stavby - umístění koncových prvků a vybavení expozice</t>
  </si>
  <si>
    <t>Svislé a vodorovné konstrukce a povrchové úpravy</t>
  </si>
  <si>
    <r>
      <t xml:space="preserve">O01 - Zámečnický prvek - krycí dvířka vč. skrytého rámu </t>
    </r>
    <r>
      <rPr>
        <sz val="11"/>
        <color theme="1"/>
        <rFont val="Calibri"/>
        <family val="2"/>
        <charset val="238"/>
        <scheme val="minor"/>
      </rPr>
      <t>zapuštěná ve stávající nice, dvířka-ocel černá mat, (zapuštění do roviny ostění), cca 1100x1100 s klenebným nadpražím (bude přesně zaměřeno dle skut. stavu!), ocelová konstrukce bude ošetřena antikorozním základním nátěrem + 2 x finální černým matným nátěrem.</t>
    </r>
  </si>
  <si>
    <r>
      <rPr>
        <b/>
        <sz val="11"/>
        <color indexed="8"/>
        <rFont val="Calibri"/>
        <family val="2"/>
        <charset val="238"/>
      </rPr>
      <t xml:space="preserve">V01 - Půlkruhový výstavní panel </t>
    </r>
    <r>
      <rPr>
        <sz val="11"/>
        <color indexed="8"/>
        <rFont val="Calibri"/>
        <family val="2"/>
        <charset val="238"/>
      </rPr>
      <t>- vnější průměr 1660 mm (poloměr 830 mm), vnitřní poloměr 765 mm, konstrukce z ocelových žeber 20 x 60 mm v. 2,2 m, vnitřní opláštění - ocel. plech tl. 5 mm, horní a spodní půlkruhové žebro tl. 10 mm dl. oblouku 2,62 m, integrovaný pult v. 100 mm s ocelovým opláštěním a výsečí pro umístění multimediálního displeje</t>
    </r>
    <r>
      <rPr>
        <sz val="11"/>
        <rFont val="Calibri"/>
        <family val="2"/>
        <charset val="238"/>
      </rPr>
      <t xml:space="preserve"> (vhodná konstrukce pro odvětrávání multimediálního zařízení)</t>
    </r>
    <r>
      <rPr>
        <sz val="11"/>
        <color indexed="8"/>
        <rFont val="Calibri"/>
        <family val="2"/>
        <charset val="238"/>
      </rPr>
      <t>, ocelová konstrukce bude ošetřena antikorozním základním nátěrem + 2 x finální černým matným nátěrem. Součástí je 6 x skleněná vitrína rozměru cca 150 x 250 x 250 mm - ESG bezpečnostní sklo min. 6 mm, LED liniové osvětlení ve vitríně</t>
    </r>
    <r>
      <rPr>
        <sz val="11"/>
        <rFont val="Calibri"/>
        <family val="2"/>
        <charset val="238"/>
      </rPr>
      <t>, stmívatelné 0 - 100 %, snadný přístup pro údržbu interiéru vitríny</t>
    </r>
    <r>
      <rPr>
        <sz val="11"/>
        <color indexed="8"/>
        <rFont val="Calibri"/>
        <family val="2"/>
        <charset val="238"/>
      </rPr>
      <t>. Vitríny budou doplněny dle charakteru vystavovaného předmětu soklíky, které budou z inertního transparentního materiálu (sklo, plexi, příp. na bázi pryskyřice).</t>
    </r>
  </si>
  <si>
    <r>
      <rPr>
        <b/>
        <sz val="11"/>
        <color indexed="8"/>
        <rFont val="Calibri"/>
        <family val="2"/>
        <charset val="238"/>
      </rPr>
      <t xml:space="preserve">digitální obsah určený pro multimediální displej </t>
    </r>
    <r>
      <rPr>
        <sz val="11"/>
        <color theme="1"/>
        <rFont val="Calibri"/>
        <family val="2"/>
        <charset val="238"/>
        <scheme val="minor"/>
      </rPr>
      <t xml:space="preserve">- zpracování podkladů, grafické znázornění, funkcionalita pro ovládání návštěvníkem, snadná správa a editace obsahu provozovatelem, popřípadě 3D scany exponátů z nálezové situace ve vlastnictví Muzea Novojičínska - podklad pro digitální obsah multimediální části expozice </t>
    </r>
  </si>
  <si>
    <r>
      <t>Instalace originálů nalezených artefaktů</t>
    </r>
    <r>
      <rPr>
        <sz val="11"/>
        <color rgb="FF000000"/>
        <rFont val="Calibri"/>
        <family val="2"/>
        <charset val="238"/>
      </rPr>
      <t xml:space="preserve"> - jedná se zejména o středověké kuchyňské náčiní - instalace v 6-ti vitrínách panelu V01, na základě zápůjčky z Novojičínského muzea, nutná koordinace s pracovníky muzea Novojičínska</t>
    </r>
  </si>
  <si>
    <r>
      <t>grafický návrh panelu V03 - ztvárnění komiksu</t>
    </r>
    <r>
      <rPr>
        <sz val="11"/>
        <color rgb="FF000000"/>
        <rFont val="Calibri"/>
        <family val="2"/>
        <charset val="238"/>
      </rPr>
      <t>, tisk a instalace na panel V03 (vysoce kvalitní inkousový tisk na plátno s nosným podkladem a vlepení do zaoblené plochy panelu)</t>
    </r>
  </si>
  <si>
    <t>10.</t>
  </si>
  <si>
    <t>Odborný scénář</t>
  </si>
  <si>
    <t>10.1.</t>
  </si>
  <si>
    <t xml:space="preserve">Vstupy pro odborný scénář a zhotovení expozice „Pod popelem“ </t>
  </si>
  <si>
    <r>
      <rPr>
        <b/>
        <sz val="11"/>
        <color indexed="8"/>
        <rFont val="Calibri"/>
        <family val="2"/>
        <charset val="238"/>
      </rPr>
      <t xml:space="preserve">bezdrátový radiový telemetrický systém pro online kontinuální monitorování mikroklimatu  </t>
    </r>
    <r>
      <rPr>
        <sz val="11"/>
        <color theme="1"/>
        <rFont val="Calibri"/>
        <family val="2"/>
        <charset val="238"/>
        <scheme val="minor"/>
      </rPr>
      <t>- centrální stanice systému s přijímačem + PC, připojení přes Ethernet + software</t>
    </r>
    <r>
      <rPr>
        <sz val="11"/>
        <rFont val="Calibri"/>
        <family val="2"/>
        <charset val="238"/>
        <scheme val="minor"/>
      </rPr>
      <t>, 6</t>
    </r>
    <r>
      <rPr>
        <sz val="11"/>
        <color theme="1"/>
        <rFont val="Calibri"/>
        <family val="2"/>
        <charset val="238"/>
        <scheme val="minor"/>
      </rPr>
      <t xml:space="preserve"> zkalibrovaných bezdrátových snímačů relativní vlhkosti vzduchu a teploty s displejem</t>
    </r>
    <r>
      <rPr>
        <b/>
        <sz val="11"/>
        <color theme="1"/>
        <rFont val="Calibri"/>
        <family val="2"/>
        <charset val="238"/>
        <scheme val="minor"/>
      </rPr>
      <t xml:space="preserve"> (NENÍ PŘEDMĚTEM DOKUMENTACE)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</si>
</sst>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Arial CE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4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8" fillId="0" borderId="1" xfId="0" applyFont="1" applyBorder="1" applyAlignment="1">
      <alignment vertical="center" wrapText="1"/>
    </xf>
    <xf numFmtId="1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4" fontId="8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9" fillId="0" borderId="1" xfId="0" applyFont="1" applyBorder="1" applyAlignment="1">
      <alignment vertical="center"/>
    </xf>
    <xf numFmtId="164" fontId="12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FF9A9689-D134-46F7-8CED-E0BC8A7542C3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5"/>
  <sheetViews>
    <sheetView tabSelected="1" zoomScale="115" zoomScaleNormal="115" workbookViewId="0">
      <pane ySplit="6" topLeftCell="A61" activePane="bottomLeft" state="frozen"/>
      <selection pane="bottomLeft" activeCell="G79" sqref="G79"/>
    </sheetView>
  </sheetViews>
  <sheetFormatPr defaultColWidth="9.140625" defaultRowHeight="15" x14ac:dyDescent="0.25"/>
  <cols>
    <col min="1" max="1" width="12.140625" style="2" customWidth="1"/>
    <col min="2" max="2" width="72.85546875" style="3" customWidth="1"/>
    <col min="3" max="3" width="10.42578125" style="1" customWidth="1"/>
    <col min="4" max="4" width="11" style="2" customWidth="1"/>
    <col min="5" max="5" width="16.7109375" style="4" customWidth="1"/>
    <col min="6" max="7" width="22.7109375" style="4" customWidth="1"/>
    <col min="8" max="8" width="22.7109375" style="25" customWidth="1"/>
    <col min="9" max="9" width="16.7109375" style="4" customWidth="1"/>
    <col min="10" max="10" width="10.7109375" style="1" customWidth="1"/>
    <col min="11" max="11" width="15.28515625" style="2" customWidth="1"/>
    <col min="12" max="16384" width="9.140625" style="2"/>
  </cols>
  <sheetData>
    <row r="1" spans="1:10" ht="15.75" x14ac:dyDescent="0.25">
      <c r="A1" s="32" t="s">
        <v>63</v>
      </c>
      <c r="B1" s="13"/>
      <c r="C1" s="13"/>
      <c r="D1" s="13"/>
      <c r="E1" s="13"/>
      <c r="F1" s="13"/>
      <c r="G1" s="13"/>
      <c r="H1" s="23"/>
      <c r="I1" s="13"/>
      <c r="J1" s="13"/>
    </row>
    <row r="2" spans="1:10" x14ac:dyDescent="0.25">
      <c r="A2" s="14" t="s">
        <v>41</v>
      </c>
      <c r="B2" s="33" t="s">
        <v>42</v>
      </c>
      <c r="C2" s="13"/>
      <c r="D2" s="13"/>
      <c r="E2" s="13"/>
      <c r="F2" s="13"/>
      <c r="G2" s="13"/>
      <c r="H2" s="23"/>
      <c r="I2" s="13"/>
      <c r="J2" s="13"/>
    </row>
    <row r="3" spans="1:10" x14ac:dyDescent="0.25">
      <c r="A3" s="14" t="s">
        <v>43</v>
      </c>
      <c r="B3" s="33" t="s">
        <v>64</v>
      </c>
      <c r="C3" s="13"/>
      <c r="D3" s="13"/>
      <c r="E3" s="13"/>
      <c r="F3" s="13"/>
      <c r="G3" s="13"/>
      <c r="H3" s="23"/>
      <c r="I3" s="13"/>
      <c r="J3" s="13"/>
    </row>
    <row r="4" spans="1:10" x14ac:dyDescent="0.25">
      <c r="A4" s="14"/>
      <c r="B4" s="13"/>
      <c r="C4" s="13"/>
      <c r="D4" s="13"/>
      <c r="E4" s="13"/>
      <c r="F4" s="13"/>
      <c r="G4" s="13"/>
      <c r="H4" s="23"/>
      <c r="I4" s="13"/>
      <c r="J4" s="13"/>
    </row>
    <row r="5" spans="1:10" x14ac:dyDescent="0.25">
      <c r="A5" s="12"/>
      <c r="B5" s="12"/>
      <c r="C5" s="12"/>
      <c r="D5" s="12"/>
      <c r="E5" s="12"/>
      <c r="F5" s="13"/>
      <c r="G5" s="13"/>
      <c r="H5" s="23"/>
      <c r="I5" s="13"/>
      <c r="J5" s="13"/>
    </row>
    <row r="6" spans="1:10" ht="30" x14ac:dyDescent="0.25">
      <c r="A6" s="18" t="s">
        <v>0</v>
      </c>
      <c r="B6" s="18" t="s">
        <v>1</v>
      </c>
      <c r="C6" s="18" t="s">
        <v>2</v>
      </c>
      <c r="D6" s="18" t="s">
        <v>4</v>
      </c>
      <c r="E6" s="19" t="s">
        <v>3</v>
      </c>
      <c r="F6" s="43" t="s">
        <v>59</v>
      </c>
      <c r="G6" s="43" t="s">
        <v>60</v>
      </c>
      <c r="H6" s="43" t="s">
        <v>61</v>
      </c>
      <c r="I6" s="19" t="s">
        <v>5</v>
      </c>
      <c r="J6" s="34"/>
    </row>
    <row r="7" spans="1:10" x14ac:dyDescent="0.25">
      <c r="A7" s="5"/>
      <c r="B7" s="9"/>
      <c r="C7" s="7"/>
      <c r="D7" s="6"/>
      <c r="E7" s="8"/>
      <c r="F7" s="8"/>
      <c r="G7" s="8"/>
      <c r="H7" s="8"/>
      <c r="I7" s="8"/>
    </row>
    <row r="8" spans="1:10" x14ac:dyDescent="0.25">
      <c r="A8" s="20" t="s">
        <v>6</v>
      </c>
      <c r="B8" s="15" t="s">
        <v>96</v>
      </c>
      <c r="C8" s="7"/>
      <c r="D8" s="6"/>
      <c r="E8" s="8"/>
      <c r="F8" s="8"/>
      <c r="G8" s="8"/>
      <c r="H8" s="8"/>
      <c r="I8" s="39"/>
    </row>
    <row r="9" spans="1:10" x14ac:dyDescent="0.25">
      <c r="A9" s="22"/>
      <c r="B9" s="15" t="s">
        <v>105</v>
      </c>
      <c r="C9" s="7"/>
      <c r="D9" s="6"/>
      <c r="E9" s="8"/>
      <c r="F9" s="8"/>
      <c r="G9" s="8"/>
      <c r="H9" s="8"/>
      <c r="I9" s="39"/>
    </row>
    <row r="10" spans="1:10" ht="30" x14ac:dyDescent="0.25">
      <c r="A10" s="22"/>
      <c r="B10" s="50" t="s">
        <v>104</v>
      </c>
      <c r="C10" s="7"/>
      <c r="D10" s="6"/>
      <c r="E10" s="38"/>
      <c r="F10" s="44"/>
      <c r="G10" s="44"/>
      <c r="H10" s="44"/>
      <c r="I10" s="38"/>
    </row>
    <row r="11" spans="1:10" x14ac:dyDescent="0.25">
      <c r="A11" s="22"/>
      <c r="B11" s="9"/>
      <c r="C11" s="7"/>
      <c r="D11" s="6"/>
      <c r="E11" s="38"/>
      <c r="F11" s="21"/>
      <c r="G11" s="8"/>
      <c r="H11" s="8"/>
      <c r="I11" s="38"/>
    </row>
    <row r="12" spans="1:10" x14ac:dyDescent="0.25">
      <c r="A12" s="20" t="s">
        <v>8</v>
      </c>
      <c r="B12" s="15" t="s">
        <v>9</v>
      </c>
      <c r="C12" s="7"/>
      <c r="D12" s="6"/>
      <c r="E12" s="39"/>
      <c r="F12" s="21"/>
      <c r="G12" s="8"/>
      <c r="H12" s="8"/>
      <c r="I12" s="39"/>
    </row>
    <row r="13" spans="1:10" ht="30" x14ac:dyDescent="0.25">
      <c r="A13" s="6" t="s">
        <v>10</v>
      </c>
      <c r="B13" s="48" t="s">
        <v>103</v>
      </c>
      <c r="C13" s="7" t="s">
        <v>7</v>
      </c>
      <c r="D13" s="6">
        <v>8</v>
      </c>
      <c r="E13" s="39">
        <v>0</v>
      </c>
      <c r="F13" s="21">
        <f t="shared" ref="F13:F19" si="0">E13*D13</f>
        <v>0</v>
      </c>
      <c r="G13" s="8">
        <f t="shared" ref="G13:G68" si="1">F13*0.21</f>
        <v>0</v>
      </c>
      <c r="H13" s="8">
        <f t="shared" ref="H13:H68" si="2">F13+G13</f>
        <v>0</v>
      </c>
      <c r="I13" s="39" t="s">
        <v>66</v>
      </c>
    </row>
    <row r="14" spans="1:10" ht="30" x14ac:dyDescent="0.25">
      <c r="A14" s="6"/>
      <c r="B14" s="48" t="s">
        <v>101</v>
      </c>
      <c r="C14" s="7" t="s">
        <v>7</v>
      </c>
      <c r="D14" s="6">
        <v>1</v>
      </c>
      <c r="E14" s="39">
        <v>0</v>
      </c>
      <c r="F14" s="21">
        <f t="shared" si="0"/>
        <v>0</v>
      </c>
      <c r="G14" s="8">
        <f t="shared" ref="G14:G15" si="3">F14*0.21</f>
        <v>0</v>
      </c>
      <c r="H14" s="8">
        <f t="shared" ref="H14:H15" si="4">F14+G14</f>
        <v>0</v>
      </c>
      <c r="I14" s="39"/>
    </row>
    <row r="15" spans="1:10" ht="45" x14ac:dyDescent="0.25">
      <c r="A15" s="6" t="s">
        <v>45</v>
      </c>
      <c r="B15" s="48" t="s">
        <v>85</v>
      </c>
      <c r="C15" s="7" t="s">
        <v>7</v>
      </c>
      <c r="D15" s="6">
        <v>10</v>
      </c>
      <c r="E15" s="39">
        <v>0</v>
      </c>
      <c r="F15" s="21">
        <f t="shared" si="0"/>
        <v>0</v>
      </c>
      <c r="G15" s="8">
        <f>F15*0.21</f>
        <v>0</v>
      </c>
      <c r="H15" s="8">
        <f t="shared" si="4"/>
        <v>0</v>
      </c>
      <c r="I15" s="39" t="s">
        <v>71</v>
      </c>
    </row>
    <row r="16" spans="1:10" x14ac:dyDescent="0.25">
      <c r="A16" s="6"/>
      <c r="B16" s="31" t="s">
        <v>67</v>
      </c>
      <c r="C16" s="7" t="s">
        <v>7</v>
      </c>
      <c r="D16" s="6">
        <v>6</v>
      </c>
      <c r="E16" s="39">
        <v>0</v>
      </c>
      <c r="F16" s="21">
        <f t="shared" si="0"/>
        <v>0</v>
      </c>
      <c r="G16" s="8">
        <f t="shared" ref="G16" si="5">F16*0.21</f>
        <v>0</v>
      </c>
      <c r="H16" s="8">
        <f t="shared" ref="H16" si="6">F16+G16</f>
        <v>0</v>
      </c>
      <c r="I16" s="39"/>
    </row>
    <row r="17" spans="1:9" ht="45" x14ac:dyDescent="0.25">
      <c r="A17" s="6"/>
      <c r="B17" s="31" t="s">
        <v>102</v>
      </c>
      <c r="C17" s="7" t="s">
        <v>11</v>
      </c>
      <c r="D17" s="6">
        <v>1</v>
      </c>
      <c r="E17" s="39">
        <v>0</v>
      </c>
      <c r="F17" s="21">
        <f>E17*D17</f>
        <v>0</v>
      </c>
      <c r="G17" s="8">
        <f t="shared" ref="G17:G18" si="7">F17*0.21</f>
        <v>0</v>
      </c>
      <c r="H17" s="8">
        <f t="shared" ref="H17:H18" si="8">F17+G17</f>
        <v>0</v>
      </c>
      <c r="I17" s="39" t="s">
        <v>72</v>
      </c>
    </row>
    <row r="18" spans="1:9" ht="60" x14ac:dyDescent="0.25">
      <c r="A18" s="6" t="s">
        <v>46</v>
      </c>
      <c r="B18" s="31" t="s">
        <v>68</v>
      </c>
      <c r="C18" s="7" t="s">
        <v>11</v>
      </c>
      <c r="D18" s="6">
        <v>1</v>
      </c>
      <c r="E18" s="39">
        <v>0</v>
      </c>
      <c r="F18" s="21">
        <f>E18*D18</f>
        <v>0</v>
      </c>
      <c r="G18" s="8">
        <f t="shared" si="7"/>
        <v>0</v>
      </c>
      <c r="H18" s="8">
        <f t="shared" si="8"/>
        <v>0</v>
      </c>
      <c r="I18" s="39" t="s">
        <v>73</v>
      </c>
    </row>
    <row r="19" spans="1:9" ht="45" x14ac:dyDescent="0.25">
      <c r="A19" s="6" t="s">
        <v>79</v>
      </c>
      <c r="B19" s="31" t="s">
        <v>69</v>
      </c>
      <c r="C19" s="7" t="s">
        <v>11</v>
      </c>
      <c r="D19" s="6">
        <v>1</v>
      </c>
      <c r="E19" s="39">
        <v>0</v>
      </c>
      <c r="F19" s="21">
        <f t="shared" si="0"/>
        <v>0</v>
      </c>
      <c r="G19" s="8">
        <f t="shared" ref="G19" si="9">F19*0.21</f>
        <v>0</v>
      </c>
      <c r="H19" s="8">
        <f t="shared" ref="H19" si="10">F19+G19</f>
        <v>0</v>
      </c>
      <c r="I19" s="39" t="s">
        <v>74</v>
      </c>
    </row>
    <row r="20" spans="1:9" ht="90" x14ac:dyDescent="0.25">
      <c r="A20" s="6" t="s">
        <v>100</v>
      </c>
      <c r="B20" s="31" t="s">
        <v>99</v>
      </c>
      <c r="C20" s="7"/>
      <c r="D20" s="6"/>
      <c r="E20" s="39"/>
      <c r="F20" s="21"/>
      <c r="G20" s="8"/>
      <c r="H20" s="8"/>
      <c r="I20" s="39"/>
    </row>
    <row r="21" spans="1:9" ht="18.75" x14ac:dyDescent="0.25">
      <c r="A21" s="6"/>
      <c r="B21" s="9"/>
      <c r="C21" s="7"/>
      <c r="D21" s="6"/>
      <c r="E21" s="38"/>
      <c r="F21" s="44">
        <f>SUM(F13:F19)</f>
        <v>0</v>
      </c>
      <c r="G21" s="44">
        <f>SUM(G13:G19)</f>
        <v>0</v>
      </c>
      <c r="H21" s="44">
        <f>SUM(H13:H19)</f>
        <v>0</v>
      </c>
      <c r="I21" s="38"/>
    </row>
    <row r="22" spans="1:9" x14ac:dyDescent="0.25">
      <c r="A22" s="6"/>
      <c r="B22" s="9"/>
      <c r="C22" s="7"/>
      <c r="D22" s="6"/>
      <c r="E22" s="38"/>
      <c r="F22" s="21"/>
      <c r="G22" s="8"/>
      <c r="H22" s="8"/>
      <c r="I22" s="38"/>
    </row>
    <row r="23" spans="1:9" x14ac:dyDescent="0.25">
      <c r="A23" s="20" t="s">
        <v>12</v>
      </c>
      <c r="B23" s="15" t="s">
        <v>44</v>
      </c>
      <c r="C23" s="7"/>
      <c r="D23" s="6"/>
      <c r="E23" s="38"/>
      <c r="F23" s="21"/>
      <c r="G23" s="8"/>
      <c r="H23" s="8"/>
      <c r="I23" s="38"/>
    </row>
    <row r="24" spans="1:9" ht="180" x14ac:dyDescent="0.25">
      <c r="A24" s="35" t="s">
        <v>13</v>
      </c>
      <c r="B24" s="31" t="s">
        <v>107</v>
      </c>
      <c r="C24" s="7" t="s">
        <v>7</v>
      </c>
      <c r="D24" s="6">
        <v>1</v>
      </c>
      <c r="E24" s="39">
        <v>0</v>
      </c>
      <c r="F24" s="21">
        <f t="shared" ref="F24:F68" si="11">D24*E24</f>
        <v>0</v>
      </c>
      <c r="G24" s="8">
        <f t="shared" si="1"/>
        <v>0</v>
      </c>
      <c r="H24" s="8">
        <f t="shared" si="2"/>
        <v>0</v>
      </c>
      <c r="I24" s="40" t="s">
        <v>55</v>
      </c>
    </row>
    <row r="25" spans="1:9" ht="90" x14ac:dyDescent="0.25">
      <c r="A25" s="6" t="s">
        <v>14</v>
      </c>
      <c r="B25" s="9" t="s">
        <v>86</v>
      </c>
      <c r="C25" s="7" t="s">
        <v>7</v>
      </c>
      <c r="D25" s="6">
        <v>1</v>
      </c>
      <c r="E25" s="39">
        <v>0</v>
      </c>
      <c r="F25" s="21">
        <f t="shared" ref="F25" si="12">D25*E25</f>
        <v>0</v>
      </c>
      <c r="G25" s="8">
        <f t="shared" ref="G25" si="13">F25*0.21</f>
        <v>0</v>
      </c>
      <c r="H25" s="8">
        <f>F25+G25</f>
        <v>0</v>
      </c>
      <c r="I25" s="41" t="s">
        <v>57</v>
      </c>
    </row>
    <row r="26" spans="1:9" ht="105" x14ac:dyDescent="0.25">
      <c r="A26" s="35" t="s">
        <v>80</v>
      </c>
      <c r="B26" s="31" t="s">
        <v>98</v>
      </c>
      <c r="C26" s="7" t="s">
        <v>7</v>
      </c>
      <c r="D26" s="6">
        <v>1</v>
      </c>
      <c r="E26" s="39">
        <v>0</v>
      </c>
      <c r="F26" s="21">
        <f t="shared" si="11"/>
        <v>0</v>
      </c>
      <c r="G26" s="8">
        <f t="shared" si="1"/>
        <v>0</v>
      </c>
      <c r="H26" s="8">
        <f t="shared" si="2"/>
        <v>0</v>
      </c>
      <c r="I26" s="41" t="s">
        <v>56</v>
      </c>
    </row>
    <row r="27" spans="1:9" ht="30" x14ac:dyDescent="0.25">
      <c r="A27" s="6" t="s">
        <v>81</v>
      </c>
      <c r="B27" s="47" t="s">
        <v>87</v>
      </c>
      <c r="C27" s="7" t="s">
        <v>7</v>
      </c>
      <c r="D27" s="6">
        <v>1</v>
      </c>
      <c r="E27" s="39">
        <v>0</v>
      </c>
      <c r="F27" s="21">
        <f t="shared" ref="F27" si="14">D27*E27</f>
        <v>0</v>
      </c>
      <c r="G27" s="8">
        <f t="shared" ref="G27" si="15">F27*0.21</f>
        <v>0</v>
      </c>
      <c r="H27" s="8">
        <f t="shared" ref="H27" si="16">F27+G27</f>
        <v>0</v>
      </c>
      <c r="I27" s="41" t="s">
        <v>75</v>
      </c>
    </row>
    <row r="28" spans="1:9" ht="75" x14ac:dyDescent="0.25">
      <c r="A28" s="6" t="s">
        <v>82</v>
      </c>
      <c r="B28" s="47" t="s">
        <v>106</v>
      </c>
      <c r="C28" s="7" t="s">
        <v>7</v>
      </c>
      <c r="D28" s="6">
        <v>1</v>
      </c>
      <c r="E28" s="39">
        <v>0</v>
      </c>
      <c r="F28" s="21">
        <f t="shared" ref="F28" si="17">D28*E28</f>
        <v>0</v>
      </c>
      <c r="G28" s="8">
        <f t="shared" ref="G28" si="18">F28*0.21</f>
        <v>0</v>
      </c>
      <c r="H28" s="8">
        <f t="shared" ref="H28" si="19">F28+G28</f>
        <v>0</v>
      </c>
      <c r="I28" s="41" t="s">
        <v>76</v>
      </c>
    </row>
    <row r="29" spans="1:9" ht="30" x14ac:dyDescent="0.25">
      <c r="A29" s="6" t="s">
        <v>83</v>
      </c>
      <c r="B29" s="47" t="s">
        <v>88</v>
      </c>
      <c r="C29" s="7" t="s">
        <v>7</v>
      </c>
      <c r="D29" s="6">
        <v>1</v>
      </c>
      <c r="E29" s="39">
        <v>0</v>
      </c>
      <c r="F29" s="21">
        <f t="shared" ref="F29:F30" si="20">D29*E29</f>
        <v>0</v>
      </c>
      <c r="G29" s="8">
        <f t="shared" ref="G29:G30" si="21">F29*0.21</f>
        <v>0</v>
      </c>
      <c r="H29" s="8">
        <f t="shared" ref="H29:H30" si="22">F29+G29</f>
        <v>0</v>
      </c>
      <c r="I29" s="41" t="s">
        <v>77</v>
      </c>
    </row>
    <row r="30" spans="1:9" ht="60" x14ac:dyDescent="0.25">
      <c r="A30" s="6" t="s">
        <v>84</v>
      </c>
      <c r="B30" s="47" t="s">
        <v>89</v>
      </c>
      <c r="C30" s="7" t="s">
        <v>7</v>
      </c>
      <c r="D30" s="6">
        <v>1</v>
      </c>
      <c r="E30" s="39">
        <v>0</v>
      </c>
      <c r="F30" s="21">
        <f t="shared" si="20"/>
        <v>0</v>
      </c>
      <c r="G30" s="8">
        <f t="shared" si="21"/>
        <v>0</v>
      </c>
      <c r="H30" s="8">
        <f t="shared" si="22"/>
        <v>0</v>
      </c>
      <c r="I30" s="41" t="s">
        <v>78</v>
      </c>
    </row>
    <row r="31" spans="1:9" ht="18.75" x14ac:dyDescent="0.25">
      <c r="A31" s="6"/>
      <c r="B31" s="9"/>
      <c r="C31" s="7"/>
      <c r="D31" s="6"/>
      <c r="E31" s="16"/>
      <c r="F31" s="44">
        <f>SUM(F24:F30)</f>
        <v>0</v>
      </c>
      <c r="G31" s="44">
        <f>SUM(G24:G30)</f>
        <v>0</v>
      </c>
      <c r="H31" s="44">
        <f>SUM(H24:H30)</f>
        <v>0</v>
      </c>
      <c r="I31" s="16"/>
    </row>
    <row r="32" spans="1:9" x14ac:dyDescent="0.25">
      <c r="A32" s="6"/>
      <c r="B32" s="9"/>
      <c r="C32" s="7"/>
      <c r="D32" s="6"/>
      <c r="E32" s="10"/>
      <c r="F32" s="21"/>
      <c r="G32" s="8"/>
      <c r="H32" s="8"/>
      <c r="I32" s="10"/>
    </row>
    <row r="33" spans="1:9" x14ac:dyDescent="0.25">
      <c r="A33" s="20" t="s">
        <v>15</v>
      </c>
      <c r="B33" s="15" t="s">
        <v>58</v>
      </c>
      <c r="C33" s="7"/>
      <c r="D33" s="6"/>
      <c r="E33" s="10"/>
      <c r="F33" s="21"/>
      <c r="G33" s="8"/>
      <c r="H33" s="8"/>
      <c r="I33" s="10"/>
    </row>
    <row r="34" spans="1:9" ht="84" customHeight="1" x14ac:dyDescent="0.25">
      <c r="A34" s="6" t="s">
        <v>16</v>
      </c>
      <c r="B34" s="31" t="s">
        <v>90</v>
      </c>
      <c r="C34" s="7" t="s">
        <v>7</v>
      </c>
      <c r="D34" s="6">
        <v>1</v>
      </c>
      <c r="E34" s="39">
        <v>0</v>
      </c>
      <c r="F34" s="21">
        <f t="shared" si="11"/>
        <v>0</v>
      </c>
      <c r="G34" s="8">
        <f t="shared" si="1"/>
        <v>0</v>
      </c>
      <c r="H34" s="8">
        <f t="shared" si="2"/>
        <v>0</v>
      </c>
      <c r="I34" s="8"/>
    </row>
    <row r="35" spans="1:9" ht="45" x14ac:dyDescent="0.25">
      <c r="A35" s="6" t="s">
        <v>17</v>
      </c>
      <c r="B35" s="15" t="s">
        <v>109</v>
      </c>
      <c r="C35" s="7" t="s">
        <v>11</v>
      </c>
      <c r="D35" s="6">
        <v>1</v>
      </c>
      <c r="E35" s="39">
        <v>0</v>
      </c>
      <c r="F35" s="21">
        <f t="shared" si="11"/>
        <v>0</v>
      </c>
      <c r="G35" s="8">
        <f>F35*0.21</f>
        <v>0</v>
      </c>
      <c r="H35" s="8">
        <f t="shared" si="2"/>
        <v>0</v>
      </c>
      <c r="I35" s="8"/>
    </row>
    <row r="36" spans="1:9" ht="45" x14ac:dyDescent="0.25">
      <c r="A36" s="6" t="s">
        <v>18</v>
      </c>
      <c r="B36" s="15" t="s">
        <v>110</v>
      </c>
      <c r="C36" s="7" t="s">
        <v>11</v>
      </c>
      <c r="D36" s="6">
        <v>1</v>
      </c>
      <c r="E36" s="39">
        <v>0</v>
      </c>
      <c r="F36" s="21">
        <f t="shared" si="11"/>
        <v>0</v>
      </c>
      <c r="G36" s="8">
        <f t="shared" si="1"/>
        <v>0</v>
      </c>
      <c r="H36" s="8">
        <f>F36+G36</f>
        <v>0</v>
      </c>
      <c r="I36" s="8"/>
    </row>
    <row r="37" spans="1:9" x14ac:dyDescent="0.25">
      <c r="A37" s="6" t="s">
        <v>19</v>
      </c>
      <c r="B37" s="15" t="s">
        <v>91</v>
      </c>
      <c r="C37" s="7" t="s">
        <v>11</v>
      </c>
      <c r="D37" s="6">
        <v>1</v>
      </c>
      <c r="E37" s="39">
        <v>0</v>
      </c>
      <c r="F37" s="21">
        <f t="shared" si="11"/>
        <v>0</v>
      </c>
      <c r="G37" s="8">
        <f t="shared" si="1"/>
        <v>0</v>
      </c>
      <c r="H37" s="8">
        <f t="shared" si="2"/>
        <v>0</v>
      </c>
      <c r="I37" s="8"/>
    </row>
    <row r="38" spans="1:9" x14ac:dyDescent="0.25">
      <c r="A38" s="6"/>
      <c r="B38" s="15"/>
      <c r="C38" s="7"/>
      <c r="D38" s="6"/>
      <c r="E38" s="8"/>
      <c r="F38" s="21"/>
      <c r="G38" s="8"/>
      <c r="H38" s="8"/>
      <c r="I38" s="8"/>
    </row>
    <row r="39" spans="1:9" ht="18.75" x14ac:dyDescent="0.25">
      <c r="A39" s="6"/>
      <c r="B39" s="15"/>
      <c r="C39" s="7"/>
      <c r="D39" s="6"/>
      <c r="E39" s="8"/>
      <c r="F39" s="44">
        <f>SUM(F34:F38)</f>
        <v>0</v>
      </c>
      <c r="G39" s="44">
        <f>SUM(G34:G38)</f>
        <v>0</v>
      </c>
      <c r="H39" s="44">
        <f>SUM(H34:H38)</f>
        <v>0</v>
      </c>
      <c r="I39" s="8"/>
    </row>
    <row r="40" spans="1:9" x14ac:dyDescent="0.25">
      <c r="A40" s="6"/>
      <c r="B40" s="15"/>
      <c r="C40" s="7"/>
      <c r="D40" s="6"/>
      <c r="E40" s="8"/>
      <c r="F40" s="21"/>
      <c r="G40" s="8"/>
      <c r="H40" s="8"/>
      <c r="I40" s="8"/>
    </row>
    <row r="41" spans="1:9" x14ac:dyDescent="0.25">
      <c r="A41" s="30" t="s">
        <v>20</v>
      </c>
      <c r="B41" s="26" t="s">
        <v>21</v>
      </c>
      <c r="C41" s="7"/>
      <c r="D41" s="6"/>
      <c r="E41" s="8"/>
      <c r="F41" s="21"/>
      <c r="G41" s="8"/>
      <c r="H41" s="8"/>
      <c r="I41" s="8"/>
    </row>
    <row r="42" spans="1:9" ht="75" x14ac:dyDescent="0.25">
      <c r="A42" s="6" t="s">
        <v>22</v>
      </c>
      <c r="B42" s="15" t="s">
        <v>92</v>
      </c>
      <c r="C42" s="7" t="s">
        <v>7</v>
      </c>
      <c r="D42" s="6">
        <v>1</v>
      </c>
      <c r="E42" s="39">
        <v>0</v>
      </c>
      <c r="F42" s="21">
        <f t="shared" si="11"/>
        <v>0</v>
      </c>
      <c r="G42" s="8">
        <f t="shared" si="1"/>
        <v>0</v>
      </c>
      <c r="H42" s="8">
        <f t="shared" si="2"/>
        <v>0</v>
      </c>
      <c r="I42" s="8"/>
    </row>
    <row r="43" spans="1:9" ht="75" x14ac:dyDescent="0.25">
      <c r="A43" s="6" t="s">
        <v>23</v>
      </c>
      <c r="B43" s="9" t="s">
        <v>108</v>
      </c>
      <c r="C43" s="7" t="s">
        <v>11</v>
      </c>
      <c r="D43" s="6">
        <v>1</v>
      </c>
      <c r="E43" s="39">
        <v>0</v>
      </c>
      <c r="F43" s="21">
        <f t="shared" si="11"/>
        <v>0</v>
      </c>
      <c r="G43" s="8">
        <f t="shared" si="1"/>
        <v>0</v>
      </c>
      <c r="H43" s="8">
        <f t="shared" si="2"/>
        <v>0</v>
      </c>
      <c r="I43" s="8"/>
    </row>
    <row r="44" spans="1:9" ht="18.75" x14ac:dyDescent="0.25">
      <c r="A44" s="6"/>
      <c r="B44" s="9"/>
      <c r="C44" s="7"/>
      <c r="D44" s="6"/>
      <c r="E44" s="8"/>
      <c r="F44" s="44">
        <f>SUM(F42:F43)</f>
        <v>0</v>
      </c>
      <c r="G44" s="44">
        <f>SUM(G42:G43)</f>
        <v>0</v>
      </c>
      <c r="H44" s="44">
        <f>SUM(H42:H43)</f>
        <v>0</v>
      </c>
      <c r="I44" s="8"/>
    </row>
    <row r="45" spans="1:9" x14ac:dyDescent="0.25">
      <c r="A45" s="6"/>
      <c r="B45" s="15"/>
      <c r="C45" s="7"/>
      <c r="D45" s="6"/>
      <c r="E45" s="8"/>
      <c r="F45" s="21"/>
      <c r="G45" s="8"/>
      <c r="H45" s="8"/>
      <c r="I45" s="8"/>
    </row>
    <row r="46" spans="1:9" x14ac:dyDescent="0.25">
      <c r="A46" s="42" t="s">
        <v>49</v>
      </c>
      <c r="B46" s="15" t="s">
        <v>50</v>
      </c>
      <c r="C46" s="7"/>
      <c r="D46" s="6"/>
      <c r="E46" s="8"/>
      <c r="F46" s="21"/>
      <c r="G46" s="8"/>
      <c r="H46" s="8"/>
      <c r="I46" s="8"/>
    </row>
    <row r="47" spans="1:9" x14ac:dyDescent="0.25">
      <c r="A47" s="6" t="s">
        <v>93</v>
      </c>
      <c r="B47" s="15" t="s">
        <v>65</v>
      </c>
      <c r="C47" s="7"/>
      <c r="D47" s="6"/>
      <c r="E47" s="8"/>
      <c r="F47" s="21"/>
      <c r="G47" s="8"/>
      <c r="H47" s="8"/>
      <c r="I47" s="8"/>
    </row>
    <row r="48" spans="1:9" ht="30" x14ac:dyDescent="0.25">
      <c r="A48" s="6"/>
      <c r="B48" s="31" t="s">
        <v>104</v>
      </c>
      <c r="C48" s="7"/>
      <c r="D48" s="6"/>
      <c r="E48" s="8"/>
      <c r="F48" s="21"/>
      <c r="G48" s="8"/>
      <c r="H48" s="8"/>
      <c r="I48" s="8"/>
    </row>
    <row r="49" spans="1:9" x14ac:dyDescent="0.25">
      <c r="A49" s="6" t="s">
        <v>97</v>
      </c>
      <c r="B49" s="31" t="s">
        <v>70</v>
      </c>
      <c r="C49" s="7" t="s">
        <v>11</v>
      </c>
      <c r="D49" s="6">
        <v>1</v>
      </c>
      <c r="E49" s="39">
        <v>0</v>
      </c>
      <c r="F49" s="21">
        <f t="shared" ref="F49" si="23">D49*E49</f>
        <v>0</v>
      </c>
      <c r="G49" s="8">
        <f t="shared" ref="G49" si="24">F49*0.21</f>
        <v>0</v>
      </c>
      <c r="H49" s="8">
        <f t="shared" ref="H49" si="25">F49+G49</f>
        <v>0</v>
      </c>
      <c r="I49" s="8"/>
    </row>
    <row r="50" spans="1:9" x14ac:dyDescent="0.25">
      <c r="A50" s="6" t="s">
        <v>94</v>
      </c>
      <c r="B50" s="15" t="s">
        <v>95</v>
      </c>
      <c r="C50" s="7"/>
      <c r="D50" s="6"/>
      <c r="E50" s="8"/>
      <c r="F50" s="21"/>
      <c r="G50" s="8"/>
      <c r="H50" s="8"/>
      <c r="I50" s="8"/>
    </row>
    <row r="51" spans="1:9" ht="30" x14ac:dyDescent="0.25">
      <c r="A51" s="6"/>
      <c r="B51" s="51" t="s">
        <v>104</v>
      </c>
      <c r="C51" s="7"/>
      <c r="D51" s="6"/>
      <c r="E51" s="8"/>
      <c r="F51" s="21"/>
      <c r="G51" s="8"/>
      <c r="H51" s="8"/>
      <c r="I51" s="8"/>
    </row>
    <row r="52" spans="1:9" ht="18.75" x14ac:dyDescent="0.25">
      <c r="A52" s="6"/>
      <c r="B52" s="15"/>
      <c r="C52" s="7"/>
      <c r="D52" s="6"/>
      <c r="E52" s="8"/>
      <c r="F52" s="44">
        <f>SUM(F47:F51)</f>
        <v>0</v>
      </c>
      <c r="G52" s="44">
        <f>SUM(G47:G51)</f>
        <v>0</v>
      </c>
      <c r="H52" s="44">
        <f>SUM(H47:H51)</f>
        <v>0</v>
      </c>
      <c r="I52" s="8"/>
    </row>
    <row r="53" spans="1:9" x14ac:dyDescent="0.25">
      <c r="A53" s="6"/>
      <c r="B53" s="15"/>
      <c r="C53" s="7"/>
      <c r="D53" s="6"/>
      <c r="E53" s="8"/>
      <c r="F53" s="21"/>
      <c r="G53" s="8"/>
      <c r="H53" s="8"/>
      <c r="I53" s="8"/>
    </row>
    <row r="54" spans="1:9" x14ac:dyDescent="0.25">
      <c r="A54" s="20" t="s">
        <v>25</v>
      </c>
      <c r="B54" s="15" t="s">
        <v>26</v>
      </c>
      <c r="C54" s="7"/>
      <c r="D54" s="6"/>
      <c r="E54" s="8"/>
      <c r="F54" s="21"/>
      <c r="G54" s="8"/>
      <c r="H54" s="8"/>
      <c r="I54" s="8"/>
    </row>
    <row r="55" spans="1:9" ht="30" x14ac:dyDescent="0.25">
      <c r="A55" s="6" t="s">
        <v>27</v>
      </c>
      <c r="B55" s="15" t="s">
        <v>28</v>
      </c>
      <c r="C55" s="7" t="s">
        <v>7</v>
      </c>
      <c r="D55" s="6">
        <v>1</v>
      </c>
      <c r="E55" s="39">
        <v>0</v>
      </c>
      <c r="F55" s="21">
        <f t="shared" si="11"/>
        <v>0</v>
      </c>
      <c r="G55" s="8">
        <f t="shared" si="1"/>
        <v>0</v>
      </c>
      <c r="H55" s="8">
        <f t="shared" si="2"/>
        <v>0</v>
      </c>
      <c r="I55" s="8"/>
    </row>
    <row r="56" spans="1:9" ht="30" x14ac:dyDescent="0.25">
      <c r="A56" s="6" t="s">
        <v>29</v>
      </c>
      <c r="B56" s="15" t="s">
        <v>30</v>
      </c>
      <c r="C56" s="7" t="s">
        <v>31</v>
      </c>
      <c r="D56" s="6">
        <v>50</v>
      </c>
      <c r="E56" s="39">
        <v>0</v>
      </c>
      <c r="F56" s="21">
        <f t="shared" si="11"/>
        <v>0</v>
      </c>
      <c r="G56" s="8">
        <f t="shared" si="1"/>
        <v>0</v>
      </c>
      <c r="H56" s="8">
        <f t="shared" si="2"/>
        <v>0</v>
      </c>
      <c r="I56" s="16"/>
    </row>
    <row r="57" spans="1:9" ht="45" x14ac:dyDescent="0.25">
      <c r="A57" s="6" t="s">
        <v>32</v>
      </c>
      <c r="B57" s="15" t="s">
        <v>33</v>
      </c>
      <c r="C57" s="7" t="s">
        <v>7</v>
      </c>
      <c r="D57" s="6">
        <v>1</v>
      </c>
      <c r="E57" s="39">
        <v>0</v>
      </c>
      <c r="F57" s="21">
        <f>D57*E57</f>
        <v>0</v>
      </c>
      <c r="G57" s="8">
        <f t="shared" si="1"/>
        <v>0</v>
      </c>
      <c r="H57" s="8">
        <f t="shared" si="2"/>
        <v>0</v>
      </c>
      <c r="I57" s="16"/>
    </row>
    <row r="58" spans="1:9" ht="18.75" x14ac:dyDescent="0.25">
      <c r="A58" s="6" t="s">
        <v>34</v>
      </c>
      <c r="B58" s="15" t="s">
        <v>35</v>
      </c>
      <c r="C58" s="7" t="s">
        <v>31</v>
      </c>
      <c r="D58" s="6">
        <v>50</v>
      </c>
      <c r="E58" s="39">
        <v>0</v>
      </c>
      <c r="F58" s="21">
        <f t="shared" si="11"/>
        <v>0</v>
      </c>
      <c r="G58" s="8">
        <f t="shared" si="1"/>
        <v>0</v>
      </c>
      <c r="H58" s="8">
        <f t="shared" si="2"/>
        <v>0</v>
      </c>
      <c r="I58" s="16"/>
    </row>
    <row r="59" spans="1:9" ht="18.75" x14ac:dyDescent="0.25">
      <c r="A59" s="11"/>
      <c r="B59" s="9"/>
      <c r="C59" s="7"/>
      <c r="D59" s="6"/>
      <c r="E59" s="8"/>
      <c r="F59" s="44">
        <f>SUM(F55:F58)</f>
        <v>0</v>
      </c>
      <c r="G59" s="44">
        <f>SUM(G55:G58)</f>
        <v>0</v>
      </c>
      <c r="H59" s="44">
        <f>SUM(H55:H58)</f>
        <v>0</v>
      </c>
      <c r="I59" s="8"/>
    </row>
    <row r="60" spans="1:9" x14ac:dyDescent="0.25">
      <c r="A60" s="11"/>
      <c r="B60" s="9"/>
      <c r="C60" s="7"/>
      <c r="D60" s="6"/>
      <c r="E60" s="8"/>
      <c r="F60" s="21"/>
      <c r="G60" s="8"/>
      <c r="H60" s="8"/>
      <c r="I60" s="8"/>
    </row>
    <row r="61" spans="1:9" ht="18.75" x14ac:dyDescent="0.25">
      <c r="A61" s="37" t="s">
        <v>36</v>
      </c>
      <c r="B61" s="26" t="s">
        <v>24</v>
      </c>
      <c r="C61" s="7"/>
      <c r="D61" s="6"/>
      <c r="E61" s="16"/>
      <c r="F61" s="21"/>
      <c r="G61" s="8"/>
      <c r="H61" s="8"/>
      <c r="I61" s="16"/>
    </row>
    <row r="62" spans="1:9" ht="60" x14ac:dyDescent="0.25">
      <c r="A62" s="11" t="s">
        <v>38</v>
      </c>
      <c r="B62" s="9" t="s">
        <v>115</v>
      </c>
      <c r="C62" s="7" t="s">
        <v>7</v>
      </c>
      <c r="D62" s="6"/>
      <c r="E62" s="8"/>
      <c r="F62" s="21">
        <f t="shared" si="11"/>
        <v>0</v>
      </c>
      <c r="G62" s="8">
        <f t="shared" si="1"/>
        <v>0</v>
      </c>
      <c r="H62" s="8">
        <f t="shared" si="2"/>
        <v>0</v>
      </c>
      <c r="I62" s="49"/>
    </row>
    <row r="63" spans="1:9" ht="18.75" x14ac:dyDescent="0.25">
      <c r="A63" s="11"/>
      <c r="B63" s="9"/>
      <c r="C63" s="7"/>
      <c r="D63" s="6"/>
      <c r="E63" s="16"/>
      <c r="F63" s="44">
        <f>SUM(F62)</f>
        <v>0</v>
      </c>
      <c r="G63" s="44">
        <f>SUM(G62)</f>
        <v>0</v>
      </c>
      <c r="H63" s="44">
        <f>SUM(H62)</f>
        <v>0</v>
      </c>
      <c r="I63" s="16"/>
    </row>
    <row r="64" spans="1:9" x14ac:dyDescent="0.25">
      <c r="A64" s="11"/>
      <c r="B64" s="9"/>
      <c r="C64" s="7"/>
      <c r="D64" s="6"/>
      <c r="E64" s="10"/>
      <c r="F64" s="21"/>
      <c r="G64" s="8"/>
      <c r="H64" s="8"/>
      <c r="I64" s="10"/>
    </row>
    <row r="65" spans="1:10" ht="18.75" x14ac:dyDescent="0.25">
      <c r="A65" s="20" t="s">
        <v>51</v>
      </c>
      <c r="B65" s="26" t="s">
        <v>37</v>
      </c>
      <c r="C65" s="7"/>
      <c r="D65" s="6"/>
      <c r="E65" s="16"/>
      <c r="F65" s="21"/>
      <c r="G65" s="8"/>
      <c r="H65" s="8"/>
      <c r="I65" s="16"/>
    </row>
    <row r="66" spans="1:10" x14ac:dyDescent="0.25">
      <c r="A66" s="6" t="s">
        <v>52</v>
      </c>
      <c r="B66" s="9" t="s">
        <v>39</v>
      </c>
      <c r="C66" s="7" t="s">
        <v>40</v>
      </c>
      <c r="D66" s="6">
        <v>32</v>
      </c>
      <c r="E66" s="39">
        <v>0</v>
      </c>
      <c r="F66" s="21">
        <f t="shared" si="11"/>
        <v>0</v>
      </c>
      <c r="G66" s="8">
        <f t="shared" si="1"/>
        <v>0</v>
      </c>
      <c r="H66" s="8">
        <f t="shared" si="2"/>
        <v>0</v>
      </c>
      <c r="I66" s="8"/>
    </row>
    <row r="67" spans="1:10" x14ac:dyDescent="0.25">
      <c r="A67" s="6" t="s">
        <v>53</v>
      </c>
      <c r="B67" s="9" t="s">
        <v>47</v>
      </c>
      <c r="C67" s="7" t="s">
        <v>40</v>
      </c>
      <c r="D67" s="6">
        <v>144</v>
      </c>
      <c r="E67" s="39">
        <v>0</v>
      </c>
      <c r="F67" s="21">
        <f t="shared" si="11"/>
        <v>0</v>
      </c>
      <c r="G67" s="8">
        <f t="shared" si="1"/>
        <v>0</v>
      </c>
      <c r="H67" s="8">
        <f t="shared" si="2"/>
        <v>0</v>
      </c>
      <c r="I67" s="8"/>
    </row>
    <row r="68" spans="1:10" x14ac:dyDescent="0.25">
      <c r="A68" s="6" t="s">
        <v>54</v>
      </c>
      <c r="B68" s="9" t="s">
        <v>48</v>
      </c>
      <c r="C68" s="7" t="s">
        <v>40</v>
      </c>
      <c r="D68" s="6">
        <v>32</v>
      </c>
      <c r="E68" s="39">
        <v>0</v>
      </c>
      <c r="F68" s="21">
        <f t="shared" si="11"/>
        <v>0</v>
      </c>
      <c r="G68" s="8">
        <f t="shared" si="1"/>
        <v>0</v>
      </c>
      <c r="H68" s="8">
        <f t="shared" si="2"/>
        <v>0</v>
      </c>
      <c r="I68" s="8"/>
    </row>
    <row r="69" spans="1:10" ht="18.75" x14ac:dyDescent="0.25">
      <c r="A69" s="6"/>
      <c r="B69" s="9"/>
      <c r="C69" s="7"/>
      <c r="D69" s="8"/>
      <c r="E69" s="6"/>
      <c r="F69" s="44">
        <f>SUM(F66:F68)</f>
        <v>0</v>
      </c>
      <c r="G69" s="44">
        <f>SUM(G66:G68)</f>
        <v>0</v>
      </c>
      <c r="H69" s="44">
        <f>SUM(H66:H68)</f>
        <v>0</v>
      </c>
      <c r="I69" s="8"/>
    </row>
    <row r="70" spans="1:10" ht="15" customHeight="1" x14ac:dyDescent="0.25">
      <c r="A70" s="6"/>
      <c r="B70" s="9"/>
      <c r="C70" s="7"/>
      <c r="D70" s="8"/>
      <c r="E70" s="6"/>
      <c r="F70" s="44"/>
      <c r="G70" s="44"/>
      <c r="H70" s="44"/>
      <c r="I70" s="8"/>
    </row>
    <row r="71" spans="1:10" ht="18.75" x14ac:dyDescent="0.25">
      <c r="A71" s="20" t="s">
        <v>111</v>
      </c>
      <c r="B71" s="15" t="s">
        <v>112</v>
      </c>
      <c r="C71" s="7"/>
      <c r="D71" s="6"/>
      <c r="E71" s="16"/>
      <c r="F71" s="21"/>
      <c r="G71" s="8"/>
      <c r="H71" s="8"/>
      <c r="I71" s="16"/>
    </row>
    <row r="72" spans="1:10" x14ac:dyDescent="0.25">
      <c r="A72" s="6" t="s">
        <v>113</v>
      </c>
      <c r="B72" s="9" t="s">
        <v>114</v>
      </c>
      <c r="C72" s="7" t="s">
        <v>7</v>
      </c>
      <c r="D72" s="6">
        <v>1</v>
      </c>
      <c r="E72" s="39">
        <v>180000</v>
      </c>
      <c r="F72" s="21">
        <v>180000</v>
      </c>
      <c r="G72" s="8">
        <f t="shared" ref="G72" si="26">F72*0.21</f>
        <v>37800</v>
      </c>
      <c r="H72" s="8">
        <f t="shared" ref="H72" si="27">F72+G72</f>
        <v>217800</v>
      </c>
      <c r="I72" s="49"/>
    </row>
    <row r="73" spans="1:10" ht="18.75" x14ac:dyDescent="0.25">
      <c r="A73" s="6"/>
      <c r="B73" s="9"/>
      <c r="C73" s="7"/>
      <c r="D73" s="8"/>
      <c r="E73" s="6"/>
      <c r="F73" s="44">
        <f>SUM(F72)</f>
        <v>180000</v>
      </c>
      <c r="G73" s="44">
        <f>SUM(G72)</f>
        <v>37800</v>
      </c>
      <c r="H73" s="44">
        <f>SUM(H72)</f>
        <v>217800</v>
      </c>
      <c r="I73" s="8"/>
    </row>
    <row r="74" spans="1:10" x14ac:dyDescent="0.25">
      <c r="A74" s="6"/>
      <c r="B74" s="9"/>
      <c r="C74" s="7"/>
      <c r="D74" s="8"/>
      <c r="E74" s="6"/>
      <c r="F74" s="45"/>
      <c r="G74" s="45"/>
      <c r="H74" s="45"/>
      <c r="I74" s="8"/>
      <c r="J74" s="29"/>
    </row>
    <row r="75" spans="1:10" ht="21" x14ac:dyDescent="0.25">
      <c r="A75" s="52" t="s">
        <v>62</v>
      </c>
      <c r="B75" s="52"/>
      <c r="C75" s="52"/>
      <c r="D75" s="52"/>
      <c r="E75" s="53"/>
      <c r="F75" s="46">
        <f>SUM(F10,F21,F31,F39,F44,F52,F59,F63,F69,F73)</f>
        <v>180000</v>
      </c>
      <c r="G75" s="46">
        <f>SUM(G10,G21,G31,G39,G44,G52,G59,G63,G69,G73)</f>
        <v>37800</v>
      </c>
      <c r="H75" s="46">
        <f>SUM(H10,H21,H31,H39,H44,H52,H59,H63,H69,H73)</f>
        <v>217800</v>
      </c>
      <c r="I75" s="28"/>
      <c r="J75" s="29"/>
    </row>
    <row r="76" spans="1:10" ht="21" x14ac:dyDescent="0.25">
      <c r="B76" s="2"/>
      <c r="D76" s="36"/>
      <c r="E76" s="17"/>
      <c r="F76" s="17"/>
      <c r="G76" s="17"/>
      <c r="H76" s="24"/>
      <c r="I76" s="17"/>
    </row>
    <row r="77" spans="1:10" x14ac:dyDescent="0.25">
      <c r="E77" s="2"/>
      <c r="F77" s="2"/>
      <c r="G77" s="2"/>
      <c r="I77" s="2"/>
      <c r="J77" s="2"/>
    </row>
    <row r="79" spans="1:10" x14ac:dyDescent="0.25">
      <c r="A79" s="27"/>
    </row>
    <row r="195" ht="94.5" customHeight="1" x14ac:dyDescent="0.25"/>
  </sheetData>
  <mergeCells count="1">
    <mergeCell ref="A75:E7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EXPOZICE</vt:lpstr>
      <vt:lpstr>EXPOZICE!Oblast_tisku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Kateřina Nesrstová</cp:lastModifiedBy>
  <cp:revision/>
  <cp:lastPrinted>2024-12-12T17:18:24Z</cp:lastPrinted>
  <dcterms:created xsi:type="dcterms:W3CDTF">2015-12-06T09:00:03Z</dcterms:created>
  <dcterms:modified xsi:type="dcterms:W3CDTF">2026-03-09T09:40:37Z</dcterms:modified>
</cp:coreProperties>
</file>