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ůj disk\03-2026\03- Rozpočty\01-2026 Hotel Praha\"/>
    </mc:Choice>
  </mc:AlternateContent>
  <xr:revisionPtr revIDLastSave="0" documentId="8_{755546F2-6537-4898-BD9F-BFAA62659EE6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1 Pol'!$A$1:$Y$294</definedName>
    <definedName name="_xlnm.Print_Area" localSheetId="1">Stavba!$A$1:$J$76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1" l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I42" i="1" s="1"/>
  <c r="G41" i="1"/>
  <c r="I41" i="1" s="1"/>
  <c r="F41" i="1"/>
  <c r="G39" i="1"/>
  <c r="F39" i="1"/>
  <c r="G293" i="12"/>
  <c r="BA278" i="12"/>
  <c r="BA219" i="12"/>
  <c r="BA193" i="12"/>
  <c r="BA45" i="12"/>
  <c r="BA43" i="12"/>
  <c r="BA41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G10" i="12"/>
  <c r="I10" i="12"/>
  <c r="K10" i="12"/>
  <c r="M10" i="12"/>
  <c r="O10" i="12"/>
  <c r="Q10" i="12"/>
  <c r="V10" i="12"/>
  <c r="V8" i="12" s="1"/>
  <c r="G12" i="12"/>
  <c r="I12" i="12"/>
  <c r="K12" i="12"/>
  <c r="M12" i="12"/>
  <c r="O12" i="12"/>
  <c r="O8" i="12" s="1"/>
  <c r="Q12" i="12"/>
  <c r="V12" i="12"/>
  <c r="G14" i="12"/>
  <c r="I14" i="12"/>
  <c r="K14" i="12"/>
  <c r="M14" i="12"/>
  <c r="O14" i="12"/>
  <c r="Q14" i="12"/>
  <c r="V14" i="12"/>
  <c r="G16" i="12"/>
  <c r="M16" i="12" s="1"/>
  <c r="I16" i="12"/>
  <c r="K16" i="12"/>
  <c r="O16" i="12"/>
  <c r="Q16" i="12"/>
  <c r="V16" i="12"/>
  <c r="G17" i="12"/>
  <c r="I17" i="12"/>
  <c r="K17" i="12"/>
  <c r="M17" i="12"/>
  <c r="O17" i="12"/>
  <c r="Q17" i="12"/>
  <c r="V17" i="12"/>
  <c r="G18" i="12"/>
  <c r="I18" i="12"/>
  <c r="K18" i="12"/>
  <c r="M18" i="12"/>
  <c r="O18" i="12"/>
  <c r="Q18" i="12"/>
  <c r="V18" i="12"/>
  <c r="G19" i="12"/>
  <c r="I19" i="12"/>
  <c r="G20" i="12"/>
  <c r="I20" i="12"/>
  <c r="K20" i="12"/>
  <c r="K19" i="12" s="1"/>
  <c r="M20" i="12"/>
  <c r="M19" i="12" s="1"/>
  <c r="O20" i="12"/>
  <c r="O19" i="12" s="1"/>
  <c r="Q20" i="12"/>
  <c r="Q19" i="12" s="1"/>
  <c r="V20" i="12"/>
  <c r="V19" i="12" s="1"/>
  <c r="G22" i="12"/>
  <c r="I22" i="12"/>
  <c r="K22" i="12"/>
  <c r="M22" i="12"/>
  <c r="O22" i="12"/>
  <c r="O21" i="12" s="1"/>
  <c r="Q22" i="12"/>
  <c r="Q21" i="12" s="1"/>
  <c r="V22" i="12"/>
  <c r="V21" i="12" s="1"/>
  <c r="G25" i="12"/>
  <c r="G21" i="12" s="1"/>
  <c r="I25" i="12"/>
  <c r="K25" i="12"/>
  <c r="O25" i="12"/>
  <c r="Q25" i="12"/>
  <c r="V25" i="12"/>
  <c r="G26" i="12"/>
  <c r="I26" i="12"/>
  <c r="K26" i="12"/>
  <c r="M26" i="12"/>
  <c r="O26" i="12"/>
  <c r="Q26" i="12"/>
  <c r="V26" i="12"/>
  <c r="G28" i="12"/>
  <c r="M28" i="12" s="1"/>
  <c r="I28" i="12"/>
  <c r="I21" i="12" s="1"/>
  <c r="K28" i="12"/>
  <c r="K21" i="12" s="1"/>
  <c r="O28" i="12"/>
  <c r="Q28" i="12"/>
  <c r="V28" i="12"/>
  <c r="G30" i="12"/>
  <c r="G31" i="12"/>
  <c r="I31" i="12"/>
  <c r="I30" i="12" s="1"/>
  <c r="K31" i="12"/>
  <c r="K30" i="12" s="1"/>
  <c r="M31" i="12"/>
  <c r="M30" i="12" s="1"/>
  <c r="O31" i="12"/>
  <c r="O30" i="12" s="1"/>
  <c r="Q31" i="12"/>
  <c r="Q30" i="12" s="1"/>
  <c r="V31" i="12"/>
  <c r="V30" i="12" s="1"/>
  <c r="G33" i="12"/>
  <c r="M33" i="12" s="1"/>
  <c r="I33" i="12"/>
  <c r="K33" i="12"/>
  <c r="O33" i="12"/>
  <c r="Q33" i="12"/>
  <c r="V33" i="12"/>
  <c r="G35" i="12"/>
  <c r="I35" i="12"/>
  <c r="K35" i="12"/>
  <c r="M35" i="12"/>
  <c r="O35" i="12"/>
  <c r="Q35" i="12"/>
  <c r="V35" i="12"/>
  <c r="G37" i="12"/>
  <c r="I37" i="12"/>
  <c r="K37" i="12"/>
  <c r="M37" i="12"/>
  <c r="O37" i="12"/>
  <c r="Q37" i="12"/>
  <c r="V37" i="12"/>
  <c r="G40" i="12"/>
  <c r="G39" i="12" s="1"/>
  <c r="I40" i="12"/>
  <c r="I39" i="12" s="1"/>
  <c r="K40" i="12"/>
  <c r="K39" i="12" s="1"/>
  <c r="O40" i="12"/>
  <c r="O39" i="12" s="1"/>
  <c r="Q40" i="12"/>
  <c r="Q39" i="12" s="1"/>
  <c r="V40" i="12"/>
  <c r="V39" i="12" s="1"/>
  <c r="G42" i="12"/>
  <c r="I42" i="12"/>
  <c r="K42" i="12"/>
  <c r="M42" i="12"/>
  <c r="O42" i="12"/>
  <c r="Q42" i="12"/>
  <c r="V42" i="12"/>
  <c r="G44" i="12"/>
  <c r="I44" i="12"/>
  <c r="K44" i="12"/>
  <c r="M44" i="12"/>
  <c r="O44" i="12"/>
  <c r="Q44" i="12"/>
  <c r="V44" i="12"/>
  <c r="G46" i="12"/>
  <c r="M46" i="12" s="1"/>
  <c r="I46" i="12"/>
  <c r="K46" i="12"/>
  <c r="O46" i="12"/>
  <c r="Q46" i="12"/>
  <c r="V46" i="12"/>
  <c r="G47" i="12"/>
  <c r="I47" i="12"/>
  <c r="K47" i="12"/>
  <c r="M47" i="12"/>
  <c r="O47" i="12"/>
  <c r="Q47" i="12"/>
  <c r="V47" i="12"/>
  <c r="G49" i="12"/>
  <c r="I49" i="12"/>
  <c r="K49" i="12"/>
  <c r="M49" i="12"/>
  <c r="O49" i="12"/>
  <c r="Q49" i="12"/>
  <c r="V49" i="12"/>
  <c r="G51" i="12"/>
  <c r="I51" i="12"/>
  <c r="K51" i="12"/>
  <c r="M51" i="12"/>
  <c r="O51" i="12"/>
  <c r="Q51" i="12"/>
  <c r="V51" i="12"/>
  <c r="G53" i="12"/>
  <c r="M53" i="12" s="1"/>
  <c r="I53" i="12"/>
  <c r="K53" i="12"/>
  <c r="O53" i="12"/>
  <c r="Q53" i="12"/>
  <c r="V53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9" i="12"/>
  <c r="M59" i="12" s="1"/>
  <c r="I59" i="12"/>
  <c r="K59" i="12"/>
  <c r="O59" i="12"/>
  <c r="Q59" i="12"/>
  <c r="V59" i="12"/>
  <c r="G61" i="12"/>
  <c r="I61" i="12"/>
  <c r="K61" i="12"/>
  <c r="M61" i="12"/>
  <c r="O61" i="12"/>
  <c r="Q61" i="12"/>
  <c r="V61" i="12"/>
  <c r="G63" i="12"/>
  <c r="M63" i="12" s="1"/>
  <c r="I63" i="12"/>
  <c r="K63" i="12"/>
  <c r="O63" i="12"/>
  <c r="Q63" i="12"/>
  <c r="V63" i="12"/>
  <c r="G64" i="12"/>
  <c r="I64" i="12"/>
  <c r="K64" i="12"/>
  <c r="M64" i="12"/>
  <c r="O64" i="12"/>
  <c r="Q64" i="12"/>
  <c r="V64" i="12"/>
  <c r="G66" i="12"/>
  <c r="I66" i="12"/>
  <c r="K66" i="12"/>
  <c r="O66" i="12"/>
  <c r="G67" i="12"/>
  <c r="M67" i="12" s="1"/>
  <c r="M66" i="12" s="1"/>
  <c r="I67" i="12"/>
  <c r="K67" i="12"/>
  <c r="O67" i="12"/>
  <c r="Q67" i="12"/>
  <c r="Q66" i="12" s="1"/>
  <c r="V67" i="12"/>
  <c r="V66" i="12" s="1"/>
  <c r="G69" i="12"/>
  <c r="O69" i="12"/>
  <c r="Q69" i="12"/>
  <c r="V69" i="12"/>
  <c r="G70" i="12"/>
  <c r="I70" i="12"/>
  <c r="K70" i="12"/>
  <c r="M70" i="12"/>
  <c r="O70" i="12"/>
  <c r="Q70" i="12"/>
  <c r="V70" i="12"/>
  <c r="G71" i="12"/>
  <c r="I71" i="12"/>
  <c r="K71" i="12"/>
  <c r="K69" i="12" s="1"/>
  <c r="M71" i="12"/>
  <c r="O71" i="12"/>
  <c r="Q71" i="12"/>
  <c r="V71" i="12"/>
  <c r="G72" i="12"/>
  <c r="M72" i="12" s="1"/>
  <c r="I72" i="12"/>
  <c r="I69" i="12" s="1"/>
  <c r="K72" i="12"/>
  <c r="O72" i="12"/>
  <c r="Q72" i="12"/>
  <c r="V72" i="12"/>
  <c r="G75" i="12"/>
  <c r="G74" i="12" s="1"/>
  <c r="I75" i="12"/>
  <c r="I74" i="12" s="1"/>
  <c r="K75" i="12"/>
  <c r="K74" i="12" s="1"/>
  <c r="M75" i="12"/>
  <c r="O75" i="12"/>
  <c r="Q75" i="12"/>
  <c r="V75" i="12"/>
  <c r="G78" i="12"/>
  <c r="I78" i="12"/>
  <c r="K78" i="12"/>
  <c r="M78" i="12"/>
  <c r="O78" i="12"/>
  <c r="Q78" i="12"/>
  <c r="V78" i="12"/>
  <c r="V74" i="12" s="1"/>
  <c r="G81" i="12"/>
  <c r="M81" i="12" s="1"/>
  <c r="I81" i="12"/>
  <c r="K81" i="12"/>
  <c r="O81" i="12"/>
  <c r="Q81" i="12"/>
  <c r="Q74" i="12" s="1"/>
  <c r="V81" i="12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89" i="12"/>
  <c r="I89" i="12"/>
  <c r="K89" i="12"/>
  <c r="M89" i="12"/>
  <c r="O89" i="12"/>
  <c r="O74" i="12" s="1"/>
  <c r="Q89" i="12"/>
  <c r="V89" i="12"/>
  <c r="G90" i="12"/>
  <c r="M90" i="12" s="1"/>
  <c r="I90" i="12"/>
  <c r="K90" i="12"/>
  <c r="O90" i="12"/>
  <c r="Q90" i="12"/>
  <c r="V90" i="12"/>
  <c r="G93" i="12"/>
  <c r="G92" i="12" s="1"/>
  <c r="I93" i="12"/>
  <c r="I92" i="12" s="1"/>
  <c r="K93" i="12"/>
  <c r="K92" i="12" s="1"/>
  <c r="M93" i="12"/>
  <c r="O93" i="12"/>
  <c r="O92" i="12" s="1"/>
  <c r="Q93" i="12"/>
  <c r="V93" i="12"/>
  <c r="G94" i="12"/>
  <c r="I94" i="12"/>
  <c r="K94" i="12"/>
  <c r="M94" i="12"/>
  <c r="O94" i="12"/>
  <c r="Q94" i="12"/>
  <c r="V94" i="12"/>
  <c r="G98" i="12"/>
  <c r="M98" i="12" s="1"/>
  <c r="I98" i="12"/>
  <c r="K98" i="12"/>
  <c r="O98" i="12"/>
  <c r="Q98" i="12"/>
  <c r="V98" i="12"/>
  <c r="V92" i="12" s="1"/>
  <c r="G102" i="12"/>
  <c r="I102" i="12"/>
  <c r="K102" i="12"/>
  <c r="M102" i="12"/>
  <c r="O102" i="12"/>
  <c r="Q102" i="12"/>
  <c r="V102" i="12"/>
  <c r="G106" i="12"/>
  <c r="I106" i="12"/>
  <c r="K106" i="12"/>
  <c r="M106" i="12"/>
  <c r="O106" i="12"/>
  <c r="Q106" i="12"/>
  <c r="V106" i="12"/>
  <c r="G110" i="12"/>
  <c r="M110" i="12" s="1"/>
  <c r="I110" i="12"/>
  <c r="K110" i="12"/>
  <c r="O110" i="12"/>
  <c r="Q110" i="12"/>
  <c r="V110" i="12"/>
  <c r="G114" i="12"/>
  <c r="I114" i="12"/>
  <c r="K114" i="12"/>
  <c r="M114" i="12"/>
  <c r="O114" i="12"/>
  <c r="Q114" i="12"/>
  <c r="Q92" i="12" s="1"/>
  <c r="V114" i="12"/>
  <c r="G116" i="12"/>
  <c r="I116" i="12"/>
  <c r="K116" i="12"/>
  <c r="M116" i="12"/>
  <c r="O116" i="12"/>
  <c r="Q116" i="12"/>
  <c r="V116" i="12"/>
  <c r="G117" i="12"/>
  <c r="I117" i="12"/>
  <c r="K117" i="12"/>
  <c r="M117" i="12"/>
  <c r="O117" i="12"/>
  <c r="Q117" i="12"/>
  <c r="V117" i="12"/>
  <c r="G119" i="12"/>
  <c r="M119" i="12" s="1"/>
  <c r="I119" i="12"/>
  <c r="K119" i="12"/>
  <c r="O119" i="12"/>
  <c r="Q119" i="12"/>
  <c r="V119" i="12"/>
  <c r="G121" i="12"/>
  <c r="I121" i="12"/>
  <c r="K121" i="12"/>
  <c r="M121" i="12"/>
  <c r="O121" i="12"/>
  <c r="Q121" i="12"/>
  <c r="V121" i="12"/>
  <c r="G123" i="12"/>
  <c r="M123" i="12" s="1"/>
  <c r="I123" i="12"/>
  <c r="K123" i="12"/>
  <c r="O123" i="12"/>
  <c r="Q123" i="12"/>
  <c r="V123" i="12"/>
  <c r="G125" i="12"/>
  <c r="M125" i="12" s="1"/>
  <c r="I125" i="12"/>
  <c r="K125" i="12"/>
  <c r="O125" i="12"/>
  <c r="Q125" i="12"/>
  <c r="V125" i="12"/>
  <c r="G127" i="12"/>
  <c r="I127" i="12"/>
  <c r="K127" i="12"/>
  <c r="M127" i="12"/>
  <c r="O127" i="12"/>
  <c r="Q127" i="12"/>
  <c r="V127" i="12"/>
  <c r="G128" i="12"/>
  <c r="M128" i="12" s="1"/>
  <c r="I128" i="12"/>
  <c r="K128" i="12"/>
  <c r="O128" i="12"/>
  <c r="Q128" i="12"/>
  <c r="V128" i="12"/>
  <c r="G130" i="12"/>
  <c r="I130" i="12"/>
  <c r="K130" i="12"/>
  <c r="M130" i="12"/>
  <c r="O130" i="12"/>
  <c r="Q130" i="12"/>
  <c r="V130" i="12"/>
  <c r="G132" i="12"/>
  <c r="I132" i="12"/>
  <c r="K132" i="12"/>
  <c r="M132" i="12"/>
  <c r="O132" i="12"/>
  <c r="Q132" i="12"/>
  <c r="V132" i="12"/>
  <c r="G133" i="12"/>
  <c r="I133" i="12"/>
  <c r="K133" i="12"/>
  <c r="M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I135" i="12"/>
  <c r="K135" i="12"/>
  <c r="M135" i="12"/>
  <c r="O135" i="12"/>
  <c r="Q135" i="12"/>
  <c r="V135" i="12"/>
  <c r="G138" i="12"/>
  <c r="G137" i="12" s="1"/>
  <c r="I138" i="12"/>
  <c r="I137" i="12" s="1"/>
  <c r="K138" i="12"/>
  <c r="O138" i="12"/>
  <c r="Q138" i="12"/>
  <c r="V138" i="12"/>
  <c r="G139" i="12"/>
  <c r="I139" i="12"/>
  <c r="K139" i="12"/>
  <c r="M139" i="12"/>
  <c r="O139" i="12"/>
  <c r="O137" i="12" s="1"/>
  <c r="Q139" i="12"/>
  <c r="Q137" i="12" s="1"/>
  <c r="V139" i="12"/>
  <c r="G140" i="12"/>
  <c r="I140" i="12"/>
  <c r="K140" i="12"/>
  <c r="M140" i="12"/>
  <c r="O140" i="12"/>
  <c r="Q140" i="12"/>
  <c r="V140" i="12"/>
  <c r="G141" i="12"/>
  <c r="I141" i="12"/>
  <c r="K141" i="12"/>
  <c r="M141" i="12"/>
  <c r="O141" i="12"/>
  <c r="Q141" i="12"/>
  <c r="V141" i="12"/>
  <c r="V137" i="12" s="1"/>
  <c r="G142" i="12"/>
  <c r="M142" i="12" s="1"/>
  <c r="I142" i="12"/>
  <c r="K142" i="12"/>
  <c r="O142" i="12"/>
  <c r="Q142" i="12"/>
  <c r="V142" i="12"/>
  <c r="G143" i="12"/>
  <c r="I143" i="12"/>
  <c r="K143" i="12"/>
  <c r="M143" i="12"/>
  <c r="O143" i="12"/>
  <c r="Q143" i="12"/>
  <c r="V143" i="12"/>
  <c r="G144" i="12"/>
  <c r="M144" i="12" s="1"/>
  <c r="I144" i="12"/>
  <c r="K144" i="12"/>
  <c r="K137" i="12" s="1"/>
  <c r="O144" i="12"/>
  <c r="Q144" i="12"/>
  <c r="V144" i="12"/>
  <c r="G145" i="12"/>
  <c r="M145" i="12" s="1"/>
  <c r="I145" i="12"/>
  <c r="K145" i="12"/>
  <c r="O145" i="12"/>
  <c r="Q145" i="12"/>
  <c r="V145" i="12"/>
  <c r="G147" i="12"/>
  <c r="I147" i="12"/>
  <c r="K147" i="12"/>
  <c r="M147" i="12"/>
  <c r="O147" i="12"/>
  <c r="Q147" i="12"/>
  <c r="V147" i="12"/>
  <c r="G148" i="12"/>
  <c r="M148" i="12" s="1"/>
  <c r="I148" i="12"/>
  <c r="K148" i="12"/>
  <c r="O148" i="12"/>
  <c r="Q148" i="12"/>
  <c r="V148" i="12"/>
  <c r="G149" i="12"/>
  <c r="I149" i="12"/>
  <c r="K149" i="12"/>
  <c r="M149" i="12"/>
  <c r="O149" i="12"/>
  <c r="Q149" i="12"/>
  <c r="V149" i="12"/>
  <c r="G150" i="12"/>
  <c r="I150" i="12"/>
  <c r="K150" i="12"/>
  <c r="M150" i="12"/>
  <c r="O150" i="12"/>
  <c r="Q150" i="12"/>
  <c r="V150" i="12"/>
  <c r="G151" i="12"/>
  <c r="M151" i="12" s="1"/>
  <c r="I151" i="12"/>
  <c r="K151" i="12"/>
  <c r="O151" i="12"/>
  <c r="Q151" i="12"/>
  <c r="V151" i="12"/>
  <c r="G152" i="12"/>
  <c r="M152" i="12" s="1"/>
  <c r="I152" i="12"/>
  <c r="K152" i="12"/>
  <c r="O152" i="12"/>
  <c r="Q152" i="12"/>
  <c r="V152" i="12"/>
  <c r="G153" i="12"/>
  <c r="I153" i="12"/>
  <c r="K153" i="12"/>
  <c r="M153" i="12"/>
  <c r="O153" i="12"/>
  <c r="Q153" i="12"/>
  <c r="V153" i="12"/>
  <c r="G154" i="12"/>
  <c r="I154" i="12"/>
  <c r="K154" i="12"/>
  <c r="M154" i="12"/>
  <c r="O154" i="12"/>
  <c r="Q154" i="12"/>
  <c r="V154" i="12"/>
  <c r="G155" i="12"/>
  <c r="M155" i="12" s="1"/>
  <c r="I155" i="12"/>
  <c r="K155" i="12"/>
  <c r="O155" i="12"/>
  <c r="Q155" i="12"/>
  <c r="V155" i="12"/>
  <c r="G157" i="12"/>
  <c r="I157" i="12"/>
  <c r="K157" i="12"/>
  <c r="M157" i="12"/>
  <c r="O157" i="12"/>
  <c r="Q157" i="12"/>
  <c r="V157" i="12"/>
  <c r="G159" i="12"/>
  <c r="I159" i="12"/>
  <c r="K159" i="12"/>
  <c r="M159" i="12"/>
  <c r="O159" i="12"/>
  <c r="Q159" i="12"/>
  <c r="V159" i="12"/>
  <c r="G160" i="12"/>
  <c r="I160" i="12"/>
  <c r="K160" i="12"/>
  <c r="M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K163" i="12"/>
  <c r="O163" i="12"/>
  <c r="Q163" i="12"/>
  <c r="V163" i="12"/>
  <c r="G164" i="12"/>
  <c r="M164" i="12" s="1"/>
  <c r="I164" i="12"/>
  <c r="K164" i="12"/>
  <c r="O164" i="12"/>
  <c r="Q164" i="12"/>
  <c r="V164" i="12"/>
  <c r="G165" i="12"/>
  <c r="I165" i="12"/>
  <c r="K165" i="12"/>
  <c r="M165" i="12"/>
  <c r="O165" i="12"/>
  <c r="Q165" i="12"/>
  <c r="V165" i="12"/>
  <c r="G166" i="12"/>
  <c r="M166" i="12" s="1"/>
  <c r="I166" i="12"/>
  <c r="K166" i="12"/>
  <c r="O166" i="12"/>
  <c r="Q166" i="12"/>
  <c r="V166" i="12"/>
  <c r="G167" i="12"/>
  <c r="I167" i="12"/>
  <c r="K167" i="12"/>
  <c r="M167" i="12"/>
  <c r="O167" i="12"/>
  <c r="Q167" i="12"/>
  <c r="V167" i="12"/>
  <c r="G168" i="12"/>
  <c r="I168" i="12"/>
  <c r="K168" i="12"/>
  <c r="M168" i="12"/>
  <c r="O168" i="12"/>
  <c r="Q168" i="12"/>
  <c r="V168" i="12"/>
  <c r="G169" i="12"/>
  <c r="I169" i="12"/>
  <c r="K169" i="12"/>
  <c r="M169" i="12"/>
  <c r="O169" i="12"/>
  <c r="Q169" i="12"/>
  <c r="V169" i="12"/>
  <c r="G170" i="12"/>
  <c r="M170" i="12" s="1"/>
  <c r="I170" i="12"/>
  <c r="K170" i="12"/>
  <c r="O170" i="12"/>
  <c r="Q170" i="12"/>
  <c r="V170" i="12"/>
  <c r="G171" i="12"/>
  <c r="I171" i="12"/>
  <c r="K171" i="12"/>
  <c r="M171" i="12"/>
  <c r="O171" i="12"/>
  <c r="Q171" i="12"/>
  <c r="V171" i="12"/>
  <c r="G172" i="12"/>
  <c r="I172" i="12"/>
  <c r="K172" i="12"/>
  <c r="M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I174" i="12"/>
  <c r="K174" i="12"/>
  <c r="M174" i="12"/>
  <c r="O174" i="12"/>
  <c r="Q174" i="12"/>
  <c r="V174" i="12"/>
  <c r="G175" i="12"/>
  <c r="I175" i="12"/>
  <c r="K175" i="12"/>
  <c r="M175" i="12"/>
  <c r="O175" i="12"/>
  <c r="Q175" i="12"/>
  <c r="V175" i="12"/>
  <c r="V177" i="12"/>
  <c r="G178" i="12"/>
  <c r="G177" i="12" s="1"/>
  <c r="I178" i="12"/>
  <c r="I177" i="12" s="1"/>
  <c r="K178" i="12"/>
  <c r="K177" i="12" s="1"/>
  <c r="O178" i="12"/>
  <c r="O177" i="12" s="1"/>
  <c r="Q178" i="12"/>
  <c r="Q177" i="12" s="1"/>
  <c r="V178" i="12"/>
  <c r="G181" i="12"/>
  <c r="G180" i="12" s="1"/>
  <c r="I181" i="12"/>
  <c r="I180" i="12" s="1"/>
  <c r="K181" i="12"/>
  <c r="K180" i="12" s="1"/>
  <c r="O181" i="12"/>
  <c r="O180" i="12" s="1"/>
  <c r="Q181" i="12"/>
  <c r="Q180" i="12" s="1"/>
  <c r="V181" i="12"/>
  <c r="V180" i="12" s="1"/>
  <c r="G182" i="12"/>
  <c r="M182" i="12" s="1"/>
  <c r="I182" i="12"/>
  <c r="K182" i="12"/>
  <c r="O182" i="12"/>
  <c r="Q182" i="12"/>
  <c r="V182" i="12"/>
  <c r="G183" i="12"/>
  <c r="I183" i="12"/>
  <c r="K183" i="12"/>
  <c r="M183" i="12"/>
  <c r="O183" i="12"/>
  <c r="Q183" i="12"/>
  <c r="V183" i="12"/>
  <c r="G185" i="12"/>
  <c r="M185" i="12" s="1"/>
  <c r="I185" i="12"/>
  <c r="K185" i="12"/>
  <c r="O185" i="12"/>
  <c r="Q185" i="12"/>
  <c r="V185" i="12"/>
  <c r="G187" i="12"/>
  <c r="I187" i="12"/>
  <c r="K187" i="12"/>
  <c r="M187" i="12"/>
  <c r="O187" i="12"/>
  <c r="Q187" i="12"/>
  <c r="V187" i="12"/>
  <c r="G188" i="12"/>
  <c r="I188" i="12"/>
  <c r="K188" i="12"/>
  <c r="M188" i="12"/>
  <c r="O188" i="12"/>
  <c r="Q188" i="12"/>
  <c r="V188" i="12"/>
  <c r="G189" i="12"/>
  <c r="I189" i="12"/>
  <c r="K189" i="12"/>
  <c r="M189" i="12"/>
  <c r="O189" i="12"/>
  <c r="Q189" i="12"/>
  <c r="V189" i="12"/>
  <c r="G190" i="12"/>
  <c r="M190" i="12" s="1"/>
  <c r="I190" i="12"/>
  <c r="K190" i="12"/>
  <c r="O190" i="12"/>
  <c r="Q190" i="12"/>
  <c r="V190" i="12"/>
  <c r="G191" i="12"/>
  <c r="I191" i="12"/>
  <c r="K191" i="12"/>
  <c r="M191" i="12"/>
  <c r="O191" i="12"/>
  <c r="Q191" i="12"/>
  <c r="V191" i="12"/>
  <c r="G194" i="12"/>
  <c r="I194" i="12"/>
  <c r="K194" i="12"/>
  <c r="M194" i="12"/>
  <c r="O194" i="12"/>
  <c r="Q194" i="12"/>
  <c r="V194" i="12"/>
  <c r="G196" i="12"/>
  <c r="M196" i="12" s="1"/>
  <c r="I196" i="12"/>
  <c r="K196" i="12"/>
  <c r="O196" i="12"/>
  <c r="Q196" i="12"/>
  <c r="V196" i="12"/>
  <c r="G197" i="12"/>
  <c r="I197" i="12"/>
  <c r="K197" i="12"/>
  <c r="M197" i="12"/>
  <c r="O197" i="12"/>
  <c r="Q197" i="12"/>
  <c r="V197" i="12"/>
  <c r="G198" i="12"/>
  <c r="I198" i="12"/>
  <c r="K198" i="12"/>
  <c r="M198" i="12"/>
  <c r="O198" i="12"/>
  <c r="Q198" i="12"/>
  <c r="V198" i="12"/>
  <c r="G199" i="12"/>
  <c r="I199" i="12"/>
  <c r="K199" i="12"/>
  <c r="M199" i="12"/>
  <c r="O199" i="12"/>
  <c r="Q199" i="12"/>
  <c r="V199" i="12"/>
  <c r="G200" i="12"/>
  <c r="M200" i="12" s="1"/>
  <c r="I200" i="12"/>
  <c r="K200" i="12"/>
  <c r="O200" i="12"/>
  <c r="Q200" i="12"/>
  <c r="V200" i="12"/>
  <c r="G201" i="12"/>
  <c r="M201" i="12" s="1"/>
  <c r="I201" i="12"/>
  <c r="K201" i="12"/>
  <c r="O201" i="12"/>
  <c r="Q201" i="12"/>
  <c r="V201" i="12"/>
  <c r="G202" i="12"/>
  <c r="M202" i="12" s="1"/>
  <c r="I202" i="12"/>
  <c r="K202" i="12"/>
  <c r="O202" i="12"/>
  <c r="Q202" i="12"/>
  <c r="V202" i="12"/>
  <c r="G203" i="12"/>
  <c r="M203" i="12" s="1"/>
  <c r="I203" i="12"/>
  <c r="K203" i="12"/>
  <c r="O203" i="12"/>
  <c r="Q203" i="12"/>
  <c r="V203" i="12"/>
  <c r="G204" i="12"/>
  <c r="I204" i="12"/>
  <c r="K204" i="12"/>
  <c r="M204" i="12"/>
  <c r="O204" i="12"/>
  <c r="Q204" i="12"/>
  <c r="V204" i="12"/>
  <c r="G205" i="12"/>
  <c r="M205" i="12" s="1"/>
  <c r="I205" i="12"/>
  <c r="K205" i="12"/>
  <c r="O205" i="12"/>
  <c r="Q205" i="12"/>
  <c r="V205" i="12"/>
  <c r="G206" i="12"/>
  <c r="I206" i="12"/>
  <c r="K206" i="12"/>
  <c r="M206" i="12"/>
  <c r="O206" i="12"/>
  <c r="Q206" i="12"/>
  <c r="V206" i="12"/>
  <c r="G207" i="12"/>
  <c r="I207" i="12"/>
  <c r="K207" i="12"/>
  <c r="M207" i="12"/>
  <c r="O207" i="12"/>
  <c r="Q207" i="12"/>
  <c r="V207" i="12"/>
  <c r="G208" i="12"/>
  <c r="I208" i="12"/>
  <c r="K208" i="12"/>
  <c r="M208" i="12"/>
  <c r="O208" i="12"/>
  <c r="Q208" i="12"/>
  <c r="V208" i="12"/>
  <c r="G209" i="12"/>
  <c r="M209" i="12" s="1"/>
  <c r="I209" i="12"/>
  <c r="K209" i="12"/>
  <c r="O209" i="12"/>
  <c r="Q209" i="12"/>
  <c r="V209" i="12"/>
  <c r="G210" i="12"/>
  <c r="I210" i="12"/>
  <c r="K210" i="12"/>
  <c r="M210" i="12"/>
  <c r="O210" i="12"/>
  <c r="Q210" i="12"/>
  <c r="V210" i="12"/>
  <c r="G212" i="12"/>
  <c r="M212" i="12" s="1"/>
  <c r="M211" i="12" s="1"/>
  <c r="I212" i="12"/>
  <c r="I211" i="12" s="1"/>
  <c r="K212" i="12"/>
  <c r="O212" i="12"/>
  <c r="Q212" i="12"/>
  <c r="V212" i="12"/>
  <c r="G213" i="12"/>
  <c r="I213" i="12"/>
  <c r="K213" i="12"/>
  <c r="M213" i="12"/>
  <c r="O213" i="12"/>
  <c r="O211" i="12" s="1"/>
  <c r="Q213" i="12"/>
  <c r="Q211" i="12" s="1"/>
  <c r="V213" i="12"/>
  <c r="G214" i="12"/>
  <c r="I214" i="12"/>
  <c r="K214" i="12"/>
  <c r="K211" i="12" s="1"/>
  <c r="M214" i="12"/>
  <c r="O214" i="12"/>
  <c r="Q214" i="12"/>
  <c r="V214" i="12"/>
  <c r="G215" i="12"/>
  <c r="I215" i="12"/>
  <c r="K215" i="12"/>
  <c r="M215" i="12"/>
  <c r="O215" i="12"/>
  <c r="Q215" i="12"/>
  <c r="V215" i="12"/>
  <c r="V211" i="12" s="1"/>
  <c r="G216" i="12"/>
  <c r="M216" i="12" s="1"/>
  <c r="I216" i="12"/>
  <c r="K216" i="12"/>
  <c r="O216" i="12"/>
  <c r="Q216" i="12"/>
  <c r="V216" i="12"/>
  <c r="G218" i="12"/>
  <c r="G217" i="12" s="1"/>
  <c r="I218" i="12"/>
  <c r="I217" i="12" s="1"/>
  <c r="K218" i="12"/>
  <c r="K217" i="12" s="1"/>
  <c r="O218" i="12"/>
  <c r="O217" i="12" s="1"/>
  <c r="Q218" i="12"/>
  <c r="Q217" i="12" s="1"/>
  <c r="V218" i="12"/>
  <c r="V217" i="12" s="1"/>
  <c r="G220" i="12"/>
  <c r="M220" i="12" s="1"/>
  <c r="I220" i="12"/>
  <c r="K220" i="12"/>
  <c r="O220" i="12"/>
  <c r="Q220" i="12"/>
  <c r="V220" i="12"/>
  <c r="G221" i="12"/>
  <c r="I221" i="12"/>
  <c r="K221" i="12"/>
  <c r="M221" i="12"/>
  <c r="O221" i="12"/>
  <c r="Q221" i="12"/>
  <c r="V221" i="12"/>
  <c r="G222" i="12"/>
  <c r="M222" i="12" s="1"/>
  <c r="I222" i="12"/>
  <c r="K222" i="12"/>
  <c r="O222" i="12"/>
  <c r="Q222" i="12"/>
  <c r="V222" i="12"/>
  <c r="G223" i="12"/>
  <c r="I223" i="12"/>
  <c r="K223" i="12"/>
  <c r="M223" i="12"/>
  <c r="O223" i="12"/>
  <c r="Q223" i="12"/>
  <c r="V223" i="12"/>
  <c r="G224" i="12"/>
  <c r="I224" i="12"/>
  <c r="K224" i="12"/>
  <c r="M224" i="12"/>
  <c r="O224" i="12"/>
  <c r="Q224" i="12"/>
  <c r="V224" i="12"/>
  <c r="G225" i="12"/>
  <c r="I225" i="12"/>
  <c r="K225" i="12"/>
  <c r="M225" i="12"/>
  <c r="O225" i="12"/>
  <c r="Q225" i="12"/>
  <c r="V225" i="12"/>
  <c r="G226" i="12"/>
  <c r="M226" i="12" s="1"/>
  <c r="I226" i="12"/>
  <c r="K226" i="12"/>
  <c r="O226" i="12"/>
  <c r="Q226" i="12"/>
  <c r="V226" i="12"/>
  <c r="G227" i="12"/>
  <c r="I227" i="12"/>
  <c r="K227" i="12"/>
  <c r="M227" i="12"/>
  <c r="O227" i="12"/>
  <c r="Q227" i="12"/>
  <c r="V227" i="12"/>
  <c r="G228" i="12"/>
  <c r="I228" i="12"/>
  <c r="K228" i="12"/>
  <c r="M228" i="12"/>
  <c r="O228" i="12"/>
  <c r="Q228" i="12"/>
  <c r="V228" i="12"/>
  <c r="G229" i="12"/>
  <c r="M229" i="12" s="1"/>
  <c r="I229" i="12"/>
  <c r="K229" i="12"/>
  <c r="O229" i="12"/>
  <c r="Q229" i="12"/>
  <c r="V229" i="12"/>
  <c r="G230" i="12"/>
  <c r="I230" i="12"/>
  <c r="K230" i="12"/>
  <c r="M230" i="12"/>
  <c r="O230" i="12"/>
  <c r="Q230" i="12"/>
  <c r="V230" i="12"/>
  <c r="G231" i="12"/>
  <c r="I231" i="12"/>
  <c r="K231" i="12"/>
  <c r="M231" i="12"/>
  <c r="O231" i="12"/>
  <c r="Q231" i="12"/>
  <c r="V231" i="12"/>
  <c r="G232" i="12"/>
  <c r="I232" i="12"/>
  <c r="K232" i="12"/>
  <c r="M232" i="12"/>
  <c r="O232" i="12"/>
  <c r="Q232" i="12"/>
  <c r="V232" i="12"/>
  <c r="Q234" i="12"/>
  <c r="G235" i="12"/>
  <c r="M235" i="12" s="1"/>
  <c r="I235" i="12"/>
  <c r="K235" i="12"/>
  <c r="O235" i="12"/>
  <c r="Q235" i="12"/>
  <c r="V235" i="12"/>
  <c r="V234" i="12" s="1"/>
  <c r="G236" i="12"/>
  <c r="M236" i="12" s="1"/>
  <c r="I236" i="12"/>
  <c r="I234" i="12" s="1"/>
  <c r="K236" i="12"/>
  <c r="K234" i="12" s="1"/>
  <c r="O236" i="12"/>
  <c r="Q236" i="12"/>
  <c r="V236" i="12"/>
  <c r="G237" i="12"/>
  <c r="M237" i="12" s="1"/>
  <c r="I237" i="12"/>
  <c r="K237" i="12"/>
  <c r="O237" i="12"/>
  <c r="Q237" i="12"/>
  <c r="V237" i="12"/>
  <c r="G238" i="12"/>
  <c r="I238" i="12"/>
  <c r="K238" i="12"/>
  <c r="M238" i="12"/>
  <c r="O238" i="12"/>
  <c r="O234" i="12" s="1"/>
  <c r="Q238" i="12"/>
  <c r="V238" i="12"/>
  <c r="G239" i="12"/>
  <c r="M239" i="12" s="1"/>
  <c r="I239" i="12"/>
  <c r="K239" i="12"/>
  <c r="O239" i="12"/>
  <c r="Q239" i="12"/>
  <c r="V239" i="12"/>
  <c r="G242" i="12"/>
  <c r="G241" i="12" s="1"/>
  <c r="I242" i="12"/>
  <c r="I241" i="12" s="1"/>
  <c r="K242" i="12"/>
  <c r="K241" i="12" s="1"/>
  <c r="M242" i="12"/>
  <c r="M241" i="12" s="1"/>
  <c r="O242" i="12"/>
  <c r="O241" i="12" s="1"/>
  <c r="Q242" i="12"/>
  <c r="V242" i="12"/>
  <c r="G243" i="12"/>
  <c r="I243" i="12"/>
  <c r="K243" i="12"/>
  <c r="M243" i="12"/>
  <c r="O243" i="12"/>
  <c r="Q243" i="12"/>
  <c r="V243" i="12"/>
  <c r="G244" i="12"/>
  <c r="M244" i="12" s="1"/>
  <c r="I244" i="12"/>
  <c r="K244" i="12"/>
  <c r="O244" i="12"/>
  <c r="Q244" i="12"/>
  <c r="Q241" i="12" s="1"/>
  <c r="V244" i="12"/>
  <c r="V241" i="12" s="1"/>
  <c r="G245" i="12"/>
  <c r="I245" i="12"/>
  <c r="K245" i="12"/>
  <c r="M245" i="12"/>
  <c r="O245" i="12"/>
  <c r="Q245" i="12"/>
  <c r="V245" i="12"/>
  <c r="G246" i="12"/>
  <c r="I246" i="12"/>
  <c r="K246" i="12"/>
  <c r="M246" i="12"/>
  <c r="O246" i="12"/>
  <c r="Q246" i="12"/>
  <c r="V246" i="12"/>
  <c r="G247" i="12"/>
  <c r="M247" i="12" s="1"/>
  <c r="I247" i="12"/>
  <c r="K247" i="12"/>
  <c r="O247" i="12"/>
  <c r="Q247" i="12"/>
  <c r="V247" i="12"/>
  <c r="G248" i="12"/>
  <c r="I248" i="12"/>
  <c r="K248" i="12"/>
  <c r="M248" i="12"/>
  <c r="O248" i="12"/>
  <c r="Q248" i="12"/>
  <c r="V248" i="12"/>
  <c r="G249" i="12"/>
  <c r="I249" i="12"/>
  <c r="K249" i="12"/>
  <c r="M249" i="12"/>
  <c r="O249" i="12"/>
  <c r="Q249" i="12"/>
  <c r="V249" i="12"/>
  <c r="G250" i="12"/>
  <c r="I250" i="12"/>
  <c r="K250" i="12"/>
  <c r="M250" i="12"/>
  <c r="O250" i="12"/>
  <c r="Q250" i="12"/>
  <c r="V250" i="12"/>
  <c r="Q252" i="12"/>
  <c r="G253" i="12"/>
  <c r="M253" i="12" s="1"/>
  <c r="I253" i="12"/>
  <c r="K253" i="12"/>
  <c r="O253" i="12"/>
  <c r="Q253" i="12"/>
  <c r="V253" i="12"/>
  <c r="V252" i="12" s="1"/>
  <c r="G255" i="12"/>
  <c r="M255" i="12" s="1"/>
  <c r="I255" i="12"/>
  <c r="I252" i="12" s="1"/>
  <c r="K255" i="12"/>
  <c r="K252" i="12" s="1"/>
  <c r="O255" i="12"/>
  <c r="Q255" i="12"/>
  <c r="V255" i="12"/>
  <c r="G256" i="12"/>
  <c r="M256" i="12" s="1"/>
  <c r="I256" i="12"/>
  <c r="K256" i="12"/>
  <c r="O256" i="12"/>
  <c r="Q256" i="12"/>
  <c r="V256" i="12"/>
  <c r="G258" i="12"/>
  <c r="I258" i="12"/>
  <c r="K258" i="12"/>
  <c r="M258" i="12"/>
  <c r="O258" i="12"/>
  <c r="O252" i="12" s="1"/>
  <c r="Q258" i="12"/>
  <c r="V258" i="12"/>
  <c r="G259" i="12"/>
  <c r="M259" i="12" s="1"/>
  <c r="I259" i="12"/>
  <c r="K259" i="12"/>
  <c r="O259" i="12"/>
  <c r="Q259" i="12"/>
  <c r="V259" i="12"/>
  <c r="G262" i="12"/>
  <c r="G261" i="12" s="1"/>
  <c r="I262" i="12"/>
  <c r="I261" i="12" s="1"/>
  <c r="K262" i="12"/>
  <c r="K261" i="12" s="1"/>
  <c r="M262" i="12"/>
  <c r="M261" i="12" s="1"/>
  <c r="O262" i="12"/>
  <c r="O261" i="12" s="1"/>
  <c r="Q262" i="12"/>
  <c r="V262" i="12"/>
  <c r="G263" i="12"/>
  <c r="I263" i="12"/>
  <c r="K263" i="12"/>
  <c r="M263" i="12"/>
  <c r="O263" i="12"/>
  <c r="Q263" i="12"/>
  <c r="V263" i="12"/>
  <c r="G264" i="12"/>
  <c r="M264" i="12" s="1"/>
  <c r="I264" i="12"/>
  <c r="K264" i="12"/>
  <c r="O264" i="12"/>
  <c r="Q264" i="12"/>
  <c r="Q261" i="12" s="1"/>
  <c r="V264" i="12"/>
  <c r="V261" i="12" s="1"/>
  <c r="G265" i="12"/>
  <c r="I265" i="12"/>
  <c r="K265" i="12"/>
  <c r="M265" i="12"/>
  <c r="O265" i="12"/>
  <c r="Q265" i="12"/>
  <c r="V265" i="12"/>
  <c r="G266" i="12"/>
  <c r="I266" i="12"/>
  <c r="K266" i="12"/>
  <c r="M266" i="12"/>
  <c r="O266" i="12"/>
  <c r="Q266" i="12"/>
  <c r="V266" i="12"/>
  <c r="G267" i="12"/>
  <c r="M267" i="12" s="1"/>
  <c r="I267" i="12"/>
  <c r="K267" i="12"/>
  <c r="O267" i="12"/>
  <c r="Q267" i="12"/>
  <c r="V267" i="12"/>
  <c r="O268" i="12"/>
  <c r="Q268" i="12"/>
  <c r="G269" i="12"/>
  <c r="G268" i="12" s="1"/>
  <c r="I269" i="12"/>
  <c r="I268" i="12" s="1"/>
  <c r="K269" i="12"/>
  <c r="K268" i="12" s="1"/>
  <c r="M269" i="12"/>
  <c r="M268" i="12" s="1"/>
  <c r="O269" i="12"/>
  <c r="Q269" i="12"/>
  <c r="V269" i="12"/>
  <c r="G270" i="12"/>
  <c r="I270" i="12"/>
  <c r="K270" i="12"/>
  <c r="M270" i="12"/>
  <c r="O270" i="12"/>
  <c r="Q270" i="12"/>
  <c r="V270" i="12"/>
  <c r="V268" i="12" s="1"/>
  <c r="G271" i="12"/>
  <c r="O271" i="12"/>
  <c r="Q271" i="12"/>
  <c r="G272" i="12"/>
  <c r="M272" i="12" s="1"/>
  <c r="I272" i="12"/>
  <c r="K272" i="12"/>
  <c r="O272" i="12"/>
  <c r="Q272" i="12"/>
  <c r="V272" i="12"/>
  <c r="V271" i="12" s="1"/>
  <c r="G274" i="12"/>
  <c r="M274" i="12" s="1"/>
  <c r="I274" i="12"/>
  <c r="I271" i="12" s="1"/>
  <c r="K274" i="12"/>
  <c r="K271" i="12" s="1"/>
  <c r="O274" i="12"/>
  <c r="Q274" i="12"/>
  <c r="V274" i="12"/>
  <c r="G275" i="12"/>
  <c r="M275" i="12" s="1"/>
  <c r="I275" i="12"/>
  <c r="K275" i="12"/>
  <c r="O275" i="12"/>
  <c r="Q275" i="12"/>
  <c r="V275" i="12"/>
  <c r="G277" i="12"/>
  <c r="M277" i="12" s="1"/>
  <c r="I277" i="12"/>
  <c r="I276" i="12" s="1"/>
  <c r="K277" i="12"/>
  <c r="K276" i="12" s="1"/>
  <c r="O277" i="12"/>
  <c r="Q277" i="12"/>
  <c r="V277" i="12"/>
  <c r="G279" i="12"/>
  <c r="I279" i="12"/>
  <c r="K279" i="12"/>
  <c r="M279" i="12"/>
  <c r="O279" i="12"/>
  <c r="Q279" i="12"/>
  <c r="Q276" i="12" s="1"/>
  <c r="V279" i="12"/>
  <c r="V276" i="12" s="1"/>
  <c r="G280" i="12"/>
  <c r="I280" i="12"/>
  <c r="K280" i="12"/>
  <c r="M280" i="12"/>
  <c r="O280" i="12"/>
  <c r="O276" i="12" s="1"/>
  <c r="Q280" i="12"/>
  <c r="V280" i="12"/>
  <c r="G281" i="12"/>
  <c r="I281" i="12"/>
  <c r="K281" i="12"/>
  <c r="M281" i="12"/>
  <c r="O281" i="12"/>
  <c r="Q281" i="12"/>
  <c r="V281" i="12"/>
  <c r="G282" i="12"/>
  <c r="M282" i="12" s="1"/>
  <c r="I282" i="12"/>
  <c r="K282" i="12"/>
  <c r="O282" i="12"/>
  <c r="Q282" i="12"/>
  <c r="V282" i="12"/>
  <c r="G283" i="12"/>
  <c r="I283" i="12"/>
  <c r="K283" i="12"/>
  <c r="M283" i="12"/>
  <c r="O283" i="12"/>
  <c r="Q283" i="12"/>
  <c r="V283" i="12"/>
  <c r="G284" i="12"/>
  <c r="I284" i="12"/>
  <c r="K284" i="12"/>
  <c r="M284" i="12"/>
  <c r="O284" i="12"/>
  <c r="Q284" i="12"/>
  <c r="V284" i="12"/>
  <c r="G285" i="12"/>
  <c r="M285" i="12" s="1"/>
  <c r="I285" i="12"/>
  <c r="K285" i="12"/>
  <c r="O285" i="12"/>
  <c r="Q285" i="12"/>
  <c r="V285" i="12"/>
  <c r="O286" i="12"/>
  <c r="Q286" i="12"/>
  <c r="V286" i="12"/>
  <c r="G287" i="12"/>
  <c r="G286" i="12" s="1"/>
  <c r="I287" i="12"/>
  <c r="I286" i="12" s="1"/>
  <c r="K287" i="12"/>
  <c r="K286" i="12" s="1"/>
  <c r="M287" i="12"/>
  <c r="M286" i="12" s="1"/>
  <c r="O287" i="12"/>
  <c r="Q287" i="12"/>
  <c r="V287" i="12"/>
  <c r="G289" i="12"/>
  <c r="G288" i="12" s="1"/>
  <c r="I289" i="12"/>
  <c r="I288" i="12" s="1"/>
  <c r="K289" i="12"/>
  <c r="K288" i="12" s="1"/>
  <c r="O289" i="12"/>
  <c r="O288" i="12" s="1"/>
  <c r="Q289" i="12"/>
  <c r="Q288" i="12" s="1"/>
  <c r="V289" i="12"/>
  <c r="G290" i="12"/>
  <c r="M290" i="12" s="1"/>
  <c r="I290" i="12"/>
  <c r="K290" i="12"/>
  <c r="O290" i="12"/>
  <c r="Q290" i="12"/>
  <c r="V290" i="12"/>
  <c r="G291" i="12"/>
  <c r="M291" i="12" s="1"/>
  <c r="I291" i="12"/>
  <c r="K291" i="12"/>
  <c r="O291" i="12"/>
  <c r="Q291" i="12"/>
  <c r="V291" i="12"/>
  <c r="V288" i="12" s="1"/>
  <c r="AE293" i="12"/>
  <c r="I20" i="1"/>
  <c r="I19" i="1"/>
  <c r="I18" i="1"/>
  <c r="F43" i="1"/>
  <c r="G23" i="1" s="1"/>
  <c r="G43" i="1"/>
  <c r="G25" i="1" s="1"/>
  <c r="H43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I17" i="1" l="1"/>
  <c r="I16" i="1"/>
  <c r="I21" i="1" s="1"/>
  <c r="I76" i="1"/>
  <c r="J61" i="1" s="1"/>
  <c r="A27" i="1"/>
  <c r="M92" i="12"/>
  <c r="M234" i="12"/>
  <c r="M69" i="12"/>
  <c r="M74" i="12"/>
  <c r="M276" i="12"/>
  <c r="M252" i="12"/>
  <c r="M271" i="12"/>
  <c r="M25" i="12"/>
  <c r="M21" i="12" s="1"/>
  <c r="M40" i="12"/>
  <c r="M39" i="12" s="1"/>
  <c r="M289" i="12"/>
  <c r="M288" i="12" s="1"/>
  <c r="M178" i="12"/>
  <c r="M177" i="12" s="1"/>
  <c r="M218" i="12"/>
  <c r="M217" i="12" s="1"/>
  <c r="M181" i="12"/>
  <c r="M180" i="12" s="1"/>
  <c r="G252" i="12"/>
  <c r="G211" i="12"/>
  <c r="G234" i="12"/>
  <c r="G276" i="12"/>
  <c r="M138" i="12"/>
  <c r="M137" i="12" s="1"/>
  <c r="G8" i="12"/>
  <c r="AF293" i="12"/>
  <c r="J42" i="1"/>
  <c r="J41" i="1"/>
  <c r="J39" i="1"/>
  <c r="J43" i="1" s="1"/>
  <c r="J74" i="1" l="1"/>
  <c r="J66" i="1"/>
  <c r="J58" i="1"/>
  <c r="J65" i="1"/>
  <c r="J56" i="1"/>
  <c r="J73" i="1"/>
  <c r="J55" i="1"/>
  <c r="J72" i="1"/>
  <c r="J63" i="1"/>
  <c r="J54" i="1"/>
  <c r="J71" i="1"/>
  <c r="J53" i="1"/>
  <c r="J70" i="1"/>
  <c r="J64" i="1"/>
  <c r="J67" i="1"/>
  <c r="J62" i="1"/>
  <c r="J59" i="1"/>
  <c r="J75" i="1"/>
  <c r="J57" i="1"/>
  <c r="J60" i="1"/>
  <c r="J69" i="1"/>
  <c r="J68" i="1"/>
  <c r="G28" i="1"/>
  <c r="G27" i="1" s="1"/>
  <c r="G29" i="1" s="1"/>
  <c r="A28" i="1"/>
  <c r="J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V</author>
  </authors>
  <commentList>
    <comment ref="S6" authorId="0" shapeId="0" xr:uid="{43B09BDE-F30C-424E-87E3-FCD0415FF2F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204126C-D34A-4357-8EA5-797FBF4898B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<sst xmlns="http://schemas.openxmlformats.org/spreadsheetml/2006/main" count="2065" uniqueCount="609">
  <si>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</si>
  <si>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</si>
  <si>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</si>
  <si>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</si>
  <si>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</si>
  <si>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</si>
  <si>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</si>
  <si>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</si>
  <si>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</si>
  <si>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</si>
  <si>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</si>
  <si>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</si>
  <si>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</si>
  <si>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</si>
  <si>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</si>
  <si>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</si>
  <si>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</si>
  <si>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</si>
  <si>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</si>
  <si>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</si>
  <si>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</si>
  <si>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</si>
  <si>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</si>
  <si>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</si>
  <si>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</si>
  <si>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</si>
  <si>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</si>
  <si>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</si>
  <si>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</si>
  <si>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</si>
  <si>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</si>
  <si>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</si>
  <si>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</si>
  <si>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</si>
  <si>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</si>
  <si>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</si>
  <si>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</si>
  <si>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</si>
  <si>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</si>
  <si>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</si>
  <si>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</si>
  <si>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</si>
  <si>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</si>
  <si>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</si>
  <si>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 xml:space="preserve">Oprava WC </t>
  </si>
  <si>
    <t>SO01</t>
  </si>
  <si>
    <t xml:space="preserve">Stavební </t>
  </si>
  <si>
    <t>Objekt:</t>
  </si>
  <si>
    <t>Rozpočet:</t>
  </si>
  <si>
    <t>BV004/2026</t>
  </si>
  <si>
    <t xml:space="preserve">Oprava soc. zařízení hotelu Praha Nový jičín </t>
  </si>
  <si>
    <t>Město Nový Jičín</t>
  </si>
  <si>
    <t>Masarykovo nám. 1/1</t>
  </si>
  <si>
    <t>Nový Jičín</t>
  </si>
  <si>
    <t>74101</t>
  </si>
  <si>
    <t>00298212</t>
  </si>
  <si>
    <t>CZ00298212</t>
  </si>
  <si>
    <t>Stavba</t>
  </si>
  <si>
    <t>Stavební objekt</t>
  </si>
  <si>
    <t>Celkem za stavbu</t>
  </si>
  <si>
    <t>CZK</t>
  </si>
  <si>
    <t>#POPS</t>
  </si>
  <si>
    <t xml:space="preserve">Popis stavby: BV004/2026 - Oprava soc. zařízení hotelu Praha Nový jičín </t>
  </si>
  <si>
    <t>#POPO</t>
  </si>
  <si>
    <t xml:space="preserve">Popis objektu: SO01 - Stavební </t>
  </si>
  <si>
    <t>#POPR</t>
  </si>
  <si>
    <t xml:space="preserve">Popis rozpočtu: 1 - Oprava WC </t>
  </si>
  <si>
    <t>Rekapitulace dílů</t>
  </si>
  <si>
    <t>Typ dílu</t>
  </si>
  <si>
    <t>3</t>
  </si>
  <si>
    <t>Svislé a kompletní konstrukce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</si>
  <si>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</si>
  <si>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</si>
  <si>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</si>
  <si>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</si>
  <si>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</si>
  <si>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</si>
  <si>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</si>
  <si>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</si>
  <si>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</si>
  <si>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</si>
  <si>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</si>
  <si>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</si>
  <si>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</si>
  <si>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</si>
  <si>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</si>
  <si>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</si>
  <si>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</si>
  <si>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</si>
  <si>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</si>
  <si>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Předstěnové systémy</t>
  </si>
  <si>
    <t>728</t>
  </si>
  <si>
    <t>Vzduchotechnika</t>
  </si>
  <si>
    <t>735</t>
  </si>
  <si>
    <t>Otopná tělesa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</si>
  <si>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</si>
  <si>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</si>
  <si>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</si>
  <si>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</si>
  <si>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</si>
  <si>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</si>
  <si>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776</t>
  </si>
  <si>
    <t>Podlahy a stěny povlakové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</si>
  <si>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</si>
  <si>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</si>
  <si>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</si>
  <si>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</si>
  <si>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</si>
  <si>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</si>
  <si>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</si>
  <si>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</si>
  <si>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</si>
  <si>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</si>
  <si>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</si>
  <si>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</si>
  <si>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</si>
  <si>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</si>
  <si>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</si>
  <si>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</si>
  <si>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</si>
  <si>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</si>
  <si>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</si>
  <si>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</si>
  <si>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</si>
  <si>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</si>
  <si>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</si>
  <si>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</si>
  <si>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</si>
  <si>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</si>
  <si>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</si>
  <si>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</si>
  <si>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</si>
  <si>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</si>
  <si>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</si>
  <si>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</si>
  <si>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</si>
  <si>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</si>
  <si>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</si>
  <si>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</si>
  <si>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</si>
  <si>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</si>
  <si>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</si>
  <si>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</si>
  <si>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317121047RT2</t>
  </si>
  <si>
    <t>Překlady pórobetonové nenosné délky 1240 mm, šířky 100 mm, výšky 249 mm</t>
  </si>
  <si>
    <t>kus</t>
  </si>
  <si>
    <t>801-1</t>
  </si>
  <si>
    <t>RTS 26/ I</t>
  </si>
  <si>
    <t>Práce</t>
  </si>
  <si>
    <t>Běžná</t>
  </si>
  <si>
    <t>POL1_</t>
  </si>
  <si>
    <t>317941123R00</t>
  </si>
  <si>
    <t>Osazení ocelových válcovaných nosníků na zdivu bez dodávky materiálu, výšky od 140 do 220 mm</t>
  </si>
  <si>
    <t>t</t>
  </si>
  <si>
    <t>profilu I, nebo IE, nebo U, nebo UE, nebo L</t>
  </si>
  <si>
    <t>SPI</t>
  </si>
  <si>
    <t>342255024RT1</t>
  </si>
  <si>
    <t>Příčky z cihel a tvárnic nepálených příčky z příčkovek pórobetonových tloušťky 100 mm</t>
  </si>
  <si>
    <t>m2</t>
  </si>
  <si>
    <t>včetně pomocného lešení</t>
  </si>
  <si>
    <t>342255028RT1</t>
  </si>
  <si>
    <t>Příčky z cihel a tvárnic nepálených příčky z příčkovek pórobetonových tloušťky 150 mm</t>
  </si>
  <si>
    <t>346244313R00</t>
  </si>
  <si>
    <t>Obezdívka van a WC modulů z pórobetonu tloušťky 100 mm</t>
  </si>
  <si>
    <t>346244315R00</t>
  </si>
  <si>
    <t>Obezdívka van a WC modulů z pórobetonu tloušťky 150 mm</t>
  </si>
  <si>
    <t>13480815R</t>
  </si>
  <si>
    <t>Tyč ocelová válcovaná za tepla průřez: I; značka: S235JR (1.0038); h = 200 mm; b = 90 mm; s = 7,5 mm; t = 11,3 mm</t>
  </si>
  <si>
    <t>SPCM</t>
  </si>
  <si>
    <t>Indiv</t>
  </si>
  <si>
    <t>Specifikace</t>
  </si>
  <si>
    <t>POL3_</t>
  </si>
  <si>
    <t>342264051RT3</t>
  </si>
  <si>
    <t>Podhledy na kovové konstrukci opláštěné deskami sádrokartonovými nosná konstrukce z profilů CD s přímým uchycením 1x deska, tloušťky 12,5 mm, impregnovaná, bez izolace</t>
  </si>
  <si>
    <t>602015113RT5</t>
  </si>
  <si>
    <t>Omítka stěn z hotových směsí vrstva jádrová, vápenocementová,  , tloušťka vrstvy 20 mm, šedá</t>
  </si>
  <si>
    <t>po jednotlivých vrstvách</t>
  </si>
  <si>
    <t>Položka je kalkulována na celkovou tl. omítky 4cm. Výměra je zdvojena</t>
  </si>
  <si>
    <t>POP</t>
  </si>
  <si>
    <t>602015191R00</t>
  </si>
  <si>
    <t>Jádrová omítka podkladní nátěr pod tenkovrstvé omítky</t>
  </si>
  <si>
    <t>612474410R00</t>
  </si>
  <si>
    <t>Omítka vnitřní stěn ze suché směsi tenkovrstvá (stěrka, štuk),  , vápenná, na monolitický beton, ruční zpracování</t>
  </si>
  <si>
    <t>kompletní souvrství</t>
  </si>
  <si>
    <t>612481113R00</t>
  </si>
  <si>
    <t>Potažení vnitřních stěn pletivem sklotextilním , s vypnutím</t>
  </si>
  <si>
    <t>v ploše nebo pruzích na plném podkladu nebo na podkladu s dutinami (pod omítku)</t>
  </si>
  <si>
    <t>631312611R00</t>
  </si>
  <si>
    <t xml:space="preserve">Mazanina z betonu prostého tl. přes 50 do 80 mm třídy C 16/20,  </t>
  </si>
  <si>
    <t>m3</t>
  </si>
  <si>
    <t>(z kameniva) hlazená dřevěným hladítkem</t>
  </si>
  <si>
    <t>631361921RT3</t>
  </si>
  <si>
    <t>Výztuž mazanin z betonů a z lehkých betonů ze svařovaných sítí průměr drátu 5 mm, velikost oka 150/150 mm</t>
  </si>
  <si>
    <t>včetně distančních prvků</t>
  </si>
  <si>
    <t>632411110RT2</t>
  </si>
  <si>
    <t>Potěr ze suchých směsí samonivelační polymercementová stěrka, pevnost v tlaku 30 MPa, tloušťky 10 mm, bez penetrace</t>
  </si>
  <si>
    <t>s rozprostřením a uhlazením</t>
  </si>
  <si>
    <t>632411904R00</t>
  </si>
  <si>
    <t xml:space="preserve">Potěr ze suchých směsí nátěr savých podkladů penetrační,  </t>
  </si>
  <si>
    <t>962031116R00</t>
  </si>
  <si>
    <t>Bourání příček z cihel pálených plných, tloušťky 140 mm</t>
  </si>
  <si>
    <t>801-3</t>
  </si>
  <si>
    <t>nebo vybourání otvorů průřezové plochy přes 4 m2 v příčkách, včetně pomocného lešení o výšce podlahy do 1900 mm a pro zatížení do 1,5 kPa  (150 kg/m2),</t>
  </si>
  <si>
    <t>962031124R00</t>
  </si>
  <si>
    <t>Bourání příček z cihel pálených děrovaných, tloušťky 115 mm</t>
  </si>
  <si>
    <t>RTS 23/ I</t>
  </si>
  <si>
    <t>962032241R00</t>
  </si>
  <si>
    <t>Bourání zdiva nadzákladového z cihel pálených nebo vápenopískových, na maltu cementovou</t>
  </si>
  <si>
    <t>nebo vybourání otvorů průřezové plochy přes 4 m2 ve zdivu nadzákladovém, včetně pomocného lešení o výšce podlahy do 1900 mm a pro zatížení do 1,5 kPa  (150 kg/m2)</t>
  </si>
  <si>
    <t>965042131RT1</t>
  </si>
  <si>
    <t>Bourání podkladů pod dlažby nebo litých celistvých dlažeb a mazanin  betonových nebo z litého asfaltu, tloušťky do 100 mm, plochy do 4 m2</t>
  </si>
  <si>
    <t>965081713RT1</t>
  </si>
  <si>
    <t>Bourání podlah z keramických dlaždic, tloušťky do 10 mm, plochy přes 1 m2</t>
  </si>
  <si>
    <t>bez podkladního lože, s jakoukoliv výplní spár</t>
  </si>
  <si>
    <t>968061112R00</t>
  </si>
  <si>
    <t>Vyvěšení nebo zavěšení dřevěných křídel oken, plochy do 1,5 m2</t>
  </si>
  <si>
    <t>oken, dveří a vrat, s uložením a opětovným zavěšením po provedení stavebních změn,</t>
  </si>
  <si>
    <t>968061125R00</t>
  </si>
  <si>
    <t>Vyvěšení nebo zavěšení dřevěných křídel dveří, plochy do 2 m2</t>
  </si>
  <si>
    <t>968062245R00</t>
  </si>
  <si>
    <t>Vybourání dřevěných rámů oken jednoduchých, plochy do 2 m2</t>
  </si>
  <si>
    <t>včetně pomocného lešení o výšce podlahy do 1900 mm a pro zatížení do 1,5 kPa  (150 kg/m2),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</si>
  <si>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</si>
  <si>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</si>
  <si>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971033451R00</t>
  </si>
  <si>
    <t>Vybourání otvorů ve zdivu cihelném z jakýchkoliv cihel pálených  na jakoukoliv maltu vápenou nebo vápenocementovou, plochy do 0,25 m2, tloušťky do 450 mm</t>
  </si>
  <si>
    <t>základovém nebo nadzákladovém,</t>
  </si>
  <si>
    <t>Včetně pomocného lešení o výšce podlahy do 1900 mm a pro zatížení do 1,5 kPa  (150 kg/m2).</t>
  </si>
  <si>
    <t>971033641R00</t>
  </si>
  <si>
    <t>Vybourání otvorů ve zdivu cihelném z jakýchkoliv cihel pálených  na jakoukoliv maltu vápenou nebo vápenocementovou, plochy do 4 m2, tloušťky do 300 mm</t>
  </si>
  <si>
    <t>974042587R00</t>
  </si>
  <si>
    <t>Vysekání rýh v betonové a jiné monolitické dlažbě do hloubky 250 mm, šířky do 300 mm</t>
  </si>
  <si>
    <t>m</t>
  </si>
  <si>
    <t>s betonovým podkladem,</t>
  </si>
  <si>
    <t>978013191R00</t>
  </si>
  <si>
    <t>Otlučení omítek vápenných nebo vápenocementových vnitřních s vyškrabáním spár, s očištěním zdiva stěn, v rozsahu do 100 %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</si>
  <si>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</si>
  <si>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</si>
  <si>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</si>
  <si>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999281111R00</t>
  </si>
  <si>
    <t xml:space="preserve">Přesun hmot pro opravy a údržbu objektů pro opravy a údržbu dosavadních objektů včetně vnějších plášťů  výšky do 25 m,  </t>
  </si>
  <si>
    <t>801-4</t>
  </si>
  <si>
    <t>Přesun hmot</t>
  </si>
  <si>
    <t>POL7_</t>
  </si>
  <si>
    <t>oborů 801, 803, 811 a 812</t>
  </si>
  <si>
    <t>711212321R00</t>
  </si>
  <si>
    <t>Izolace proti vodě stěrka hydroizolační  proti zemní vlhkosti</t>
  </si>
  <si>
    <t>800-711</t>
  </si>
  <si>
    <t>711401112R00</t>
  </si>
  <si>
    <t>Izolace balkonů a teras páska k přelepení spojů rohože, tloušťky 0,3 mm</t>
  </si>
  <si>
    <t>998711201R00</t>
  </si>
  <si>
    <t>Přesun hmot pro izolace proti vodě svisle do 6 m</t>
  </si>
  <si>
    <t>50 m vodorovně měřeno od těžiště půdorysné plochy skládky do těžiště půdorysné plochy objektu</t>
  </si>
  <si>
    <t>721176103R00</t>
  </si>
  <si>
    <t>Potrubí HT připojovací vnější průměr D 50 mm, tloušťka stěny 1,8 mm, DN 50</t>
  </si>
  <si>
    <t>800-721</t>
  </si>
  <si>
    <t>včetně tvarovek, objímek. Bez zednických výpomocí.</t>
  </si>
  <si>
    <t>Potrubí včetně tvarovek. Včetně zednických výpomocí.</t>
  </si>
  <si>
    <t>721176104R00</t>
  </si>
  <si>
    <t>Potrubí HT připojovací vnější průměr D 75 mm, tloušťka stěny 1,9 mm, DN 70</t>
  </si>
  <si>
    <t>721176222R00</t>
  </si>
  <si>
    <t>Potrubí KG svodné (ležaté) v zemi vnější průměr D 110 mm, tloušťka stěny 3,2 mm, DN 100</t>
  </si>
  <si>
    <t>721194105R00</t>
  </si>
  <si>
    <t>Zřízení přípojek na potrubí D 50 mm</t>
  </si>
  <si>
    <t>vyvedení a upevnění odpadních výpustek,</t>
  </si>
  <si>
    <t>721194109R00</t>
  </si>
  <si>
    <t>Zřízení přípojek na potrubí D 110  mm</t>
  </si>
  <si>
    <t>721290111R00</t>
  </si>
  <si>
    <t>Zkouška těsnosti kanalizace v objektech vodou, DN 125</t>
  </si>
  <si>
    <t>721-01</t>
  </si>
  <si>
    <t>Porovedení napojení na původní kanalizaci vč. dodávky podr. materiálu</t>
  </si>
  <si>
    <t>kpl</t>
  </si>
  <si>
    <t>Vlastní</t>
  </si>
  <si>
    <t>Kalkul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</si>
  <si>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</si>
  <si>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</si>
  <si>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</si>
  <si>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722130802R00</t>
  </si>
  <si>
    <t>Demontáž potrubí z ocelových trubek závitových přes DN 25 do DN 40</t>
  </si>
  <si>
    <t>722172311R00</t>
  </si>
  <si>
    <t>Potrubí z plastických hmot polypropylenové potrubí PP-R, D 20 mm, s 2,8 mm, PN 16, polyfúzně svařované, včetně zednických výpomocí</t>
  </si>
  <si>
    <t>včetně tvarovek, bez zednických výpomocí</t>
  </si>
  <si>
    <t>Potrubí včetně tvarovek a zednických výpomocí.</t>
  </si>
  <si>
    <t>Včetně pomocného lešení o výšce podlahy do 1900 mm a pro zatížení do 1,5 kPa.</t>
  </si>
  <si>
    <t>722172312R00</t>
  </si>
  <si>
    <t>Potrubí z plastických hmot polypropylenové potrubí PP-R, D 25 mm, s 3,5 mm, PN 16, polyfúzně svařované, včetně zednických výpomocí</t>
  </si>
  <si>
    <t>722172313R00</t>
  </si>
  <si>
    <t>Potrubí z plastických hmot polypropylenové potrubí PP-R, D 32 mm, s 4,4 mm, PN 16, polyfúzně svařované, včetně zednických výpomocí</t>
  </si>
  <si>
    <t>722172331R00</t>
  </si>
  <si>
    <t>Potrubí z plastických hmot polypropylenové potrubí PP-R, D 20 mm, s 3,4 mm, PN 20, polyfúzně svařované, včetně zednických výpomocí</t>
  </si>
  <si>
    <t>722172332R00</t>
  </si>
  <si>
    <t>Potrubí z plastických hmot polypropylenové potrubí PP-R, D 25 mm, s 4,2 mm, PN 20, polyfúzně svařované, včetně zednických výpomocí</t>
  </si>
  <si>
    <t>722175112R00</t>
  </si>
  <si>
    <t>Montáž tvarovky vodovodní plastové spojované svařováním nebo lepením svařovaných polyfuzně, D přes 16 do 20 mm, jeden spoj</t>
  </si>
  <si>
    <t>montáž tvarovky, bez materiálu</t>
  </si>
  <si>
    <t>722179192R00</t>
  </si>
  <si>
    <t>Příplatky za malý rozsah za práce malého rozsahu na zakázce průměru trubek do 32 mm včetně do 15 svárů</t>
  </si>
  <si>
    <t>soubor</t>
  </si>
  <si>
    <t>722181212RT7</t>
  </si>
  <si>
    <t>Izolace vodovodního potrubí návleková z trubic z pěnového polyetylenu, tloušťka stěny 9 mm, d 22 mm</t>
  </si>
  <si>
    <t>V položce je kalkulována dodávka izolační trubice, spon a lepicí pásky.</t>
  </si>
  <si>
    <t>722181212RT8</t>
  </si>
  <si>
    <t>Izolace vodovodního potrubí návleková z trubic z pěnového polyetylenu, tloušťka stěny 9 mm, d 25 mm</t>
  </si>
  <si>
    <t>722181212RU2</t>
  </si>
  <si>
    <t>Izolace vodovodního potrubí návleková z trubic z pěnového polyetylenu, tloušťka stěny 9 mm, d 35 mm</t>
  </si>
  <si>
    <t>722181214RT7</t>
  </si>
  <si>
    <t>Izolace vodovodního potrubí návleková z trubic z pěnového polyetylenu, tloušťka stěny 20 mm, d 22 mm</t>
  </si>
  <si>
    <t>722181214RT8</t>
  </si>
  <si>
    <t>Izolace vodovodního potrubí návleková z trubic z pěnového polyetylenu, tloušťka stěny 20 mm, d 25 mm</t>
  </si>
  <si>
    <t>722190402R00</t>
  </si>
  <si>
    <t>Vyvedení a upevnění výpustek DN 20</t>
  </si>
  <si>
    <t>722220111R00</t>
  </si>
  <si>
    <t>Nástěnka nátrubková mosazná pro výtokový ventil, vnitřní závit, DN 15, PN 10, včetně dodávky materiálu</t>
  </si>
  <si>
    <t>Včetněi vyvedení a upevnění výpustek.</t>
  </si>
  <si>
    <t>722220121R00</t>
  </si>
  <si>
    <t>Nástěnka nátrubková mosazná pro baterii, vnitřní závit, DN 15, PN 10, včetně dodávky materiálu</t>
  </si>
  <si>
    <t>pár</t>
  </si>
  <si>
    <t>722280107R00</t>
  </si>
  <si>
    <t>Tlaková zkouška vodovodního potrubí přes DN 32 do DN 40</t>
  </si>
  <si>
    <t>722-001</t>
  </si>
  <si>
    <t>Napojení rozvodu vody na původní rozvod vč. dodávky materiálu</t>
  </si>
  <si>
    <t xml:space="preserve">soubor </t>
  </si>
  <si>
    <t>28654332R</t>
  </si>
  <si>
    <t>Ventil přímý pro topení, vodovod; DN 32 mm; pracovní tlak do 1,00 MPa; plocha sedla mosaz; ovládání manuální; pracovní teplota do 60 ° C; médium voda; připojení svaření</t>
  </si>
  <si>
    <t>998722201R00</t>
  </si>
  <si>
    <t>Přesun hmot pro vnitřní vodovod v objektech výšky do 6 m</t>
  </si>
  <si>
    <t>vodorovně do 50 m</t>
  </si>
  <si>
    <t>725110811R00</t>
  </si>
  <si>
    <t>Demontáž klozetů splachovacích</t>
  </si>
  <si>
    <t>725119305R00</t>
  </si>
  <si>
    <t>Klozetové mísy montáž  kombinované</t>
  </si>
  <si>
    <t>725119306R00</t>
  </si>
  <si>
    <t>Klozetové mísy montáž  závěsné</t>
  </si>
  <si>
    <t>725122817R00</t>
  </si>
  <si>
    <t>Demontáž pisoárů bez nádrže</t>
  </si>
  <si>
    <t>725122232R00</t>
  </si>
  <si>
    <t>Pisoár diturvit, bílý, s integrovaným zdrojem</t>
  </si>
  <si>
    <t>725129201R00</t>
  </si>
  <si>
    <t>Montáž pisoárového záchodku bez nádrže</t>
  </si>
  <si>
    <t>725210821R00</t>
  </si>
  <si>
    <t>Demontáž umyvadel umyvadel bez výtokových armatur</t>
  </si>
  <si>
    <t>725219401R00</t>
  </si>
  <si>
    <t>Umyvadlo montáž na šrouby do zdiva</t>
  </si>
  <si>
    <t>Včetně dodání zápachové uzávěrky.</t>
  </si>
  <si>
    <t>725339101R00</t>
  </si>
  <si>
    <t>Montáž výlevky diturvitové, bez nádrže a armatur</t>
  </si>
  <si>
    <t>725706811R00</t>
  </si>
  <si>
    <t>Demontáž kameninových dřezů a výlevek jednoduchých</t>
  </si>
  <si>
    <t>725814102R00</t>
  </si>
  <si>
    <t>Ventil  rohový, mosazný, bez matky, DN 15 x DN 10, včetně dodávky materiálu</t>
  </si>
  <si>
    <t>725820801R00</t>
  </si>
  <si>
    <t>Demontáž baterií nástěnných do G 3/4"</t>
  </si>
  <si>
    <t>725860168R00</t>
  </si>
  <si>
    <t>Zápachová uzávěrka (sifon) pro zařizovací předměty D 40, 50 mm; pro pisoáry, odsávací; PP; odtok vnitřní vodorovný, sklon 0-90°, včetně dodávky materiálu</t>
  </si>
  <si>
    <t>725860811R00</t>
  </si>
  <si>
    <t>Demontáž zápachových uzávěrek pro zařiz. předměty jednoduchých</t>
  </si>
  <si>
    <t>7250001</t>
  </si>
  <si>
    <t>Dodávka a montáž vysoušeče ruku nástěnného dle technické specifikace v PD</t>
  </si>
  <si>
    <t xml:space="preserve">ks </t>
  </si>
  <si>
    <t>725292041RV1</t>
  </si>
  <si>
    <t>Dodávka a montáž zápustného dávkovače mýdla dle specifikace v PD a výběru objednatele</t>
  </si>
  <si>
    <t>725823639RV1</t>
  </si>
  <si>
    <t>Baterie automatická umyvadlová stojánková, regulační</t>
  </si>
  <si>
    <t>Baterie dle specifikace v PD</t>
  </si>
  <si>
    <t>787911111RV1</t>
  </si>
  <si>
    <t>Montáž zrcadla na stěnu, závěsné, pl. do 2 m2</t>
  </si>
  <si>
    <t>Provedení otvorů o kotvení a hmoždinky vč. materiálů</t>
  </si>
  <si>
    <t>2869676110R</t>
  </si>
  <si>
    <t>Deska izolační pro zařizovací předmět - závěsné WC a bidet; s upevňovací sadou</t>
  </si>
  <si>
    <t>5510701011RV1</t>
  </si>
  <si>
    <t>Tlačítko ovládací WC dle specifikace PD</t>
  </si>
  <si>
    <t>55144220R</t>
  </si>
  <si>
    <t>Baterie mechanická směšovací použití: umyvadlo; typ: stojánkový; materiál: mosaz; povrchová úprava: chrom</t>
  </si>
  <si>
    <t>RTS 23/ II</t>
  </si>
  <si>
    <t>55144236RV1</t>
  </si>
  <si>
    <t>Baterie umyvadlová pro invalidní umyvadlo dle PD</t>
  </si>
  <si>
    <t>55145018RV1</t>
  </si>
  <si>
    <t>Baterie k výlevce směšovací nástěnná dle specifikace PD</t>
  </si>
  <si>
    <t>551490611RV</t>
  </si>
  <si>
    <t>Zrcadlo nerez SLZN 30 nerozbitné 600 x 500 mm sklopné</t>
  </si>
  <si>
    <t>55161205R</t>
  </si>
  <si>
    <t>Výpusť umyvadlová; s tlakovým uzávěrem; kov chromovaný</t>
  </si>
  <si>
    <t>55167391R</t>
  </si>
  <si>
    <t>Sedátko záchodové s poklopem; materiál: plast; tvar: oválný</t>
  </si>
  <si>
    <t>615290745RV1</t>
  </si>
  <si>
    <t>Zrcadlo v černém černé dle specifikace PD</t>
  </si>
  <si>
    <t>64214330R</t>
  </si>
  <si>
    <t>Umyvadlo keramické typ: jednoduchý; š = 550 mm; hl = 450 mm; tvar: oválný; otvor pro baterii uprostřed</t>
  </si>
  <si>
    <t>642144841R</t>
  </si>
  <si>
    <t>Umyvadlo keramické typ: jednoduchý invalidní; š = 640 mm; hl = 550 mm; tvar: hranatý; otvor pro baterii uprostřed</t>
  </si>
  <si>
    <t>64215355RV1</t>
  </si>
  <si>
    <t xml:space="preserve">Dvojumyvadlo z litého mramoru deskové dle specifikace PD dl. 2125mm </t>
  </si>
  <si>
    <t>64215355RV2</t>
  </si>
  <si>
    <t xml:space="preserve">Dvojumyvadlo z litého mramoru deskové dle specifikace PD dl. 2000mm </t>
  </si>
  <si>
    <t>642346121R</t>
  </si>
  <si>
    <t>Mísa záchodová keramická kombinační; invalidní; zabudování: stojící; tvar: oválný; splachování: hluboké; odpad: vodorovný; povrchová úprava: lesklá glazura</t>
  </si>
  <si>
    <t>64238801R1</t>
  </si>
  <si>
    <t>Mísa klozetová závěsná dle specifikace v PD</t>
  </si>
  <si>
    <t>RTS 25/ II</t>
  </si>
  <si>
    <t>64271101RV1</t>
  </si>
  <si>
    <t>Výlevka keramická MIRA se sklopnou plastovou mřížkou vč. nádrže dle specifikace PD</t>
  </si>
  <si>
    <t>998725201R00</t>
  </si>
  <si>
    <t>Přesun hmot pro zařizovací předměty v objektech výšky do 6 m</t>
  </si>
  <si>
    <t>726211321R00</t>
  </si>
  <si>
    <t>Předstěnový modul pro WC zavěšené, s nádržkou, pro instalaci suchým procesem do lehkých sádrokartonových příček nebo k instalaci před masivní stěnu, bez soupravy na tlumení hluku, bez ovladacího tlačitka, ovládání zepředu, stavební výška 112 cm, včetně dodávky materiálu</t>
  </si>
  <si>
    <t>montáž a dodávka materiálu</t>
  </si>
  <si>
    <t>728111814R00</t>
  </si>
  <si>
    <t>Demontáž potrubí plechového čtyřhranného do průřezu 0,13 m2</t>
  </si>
  <si>
    <t>800-728</t>
  </si>
  <si>
    <t>728112112R00</t>
  </si>
  <si>
    <t>Montáž potrubí plechového kruhového do průměru d 200 mm</t>
  </si>
  <si>
    <t>728212112R00</t>
  </si>
  <si>
    <t>Montáž tvarovky pro kruhové plechové potrubí do průměru d 200 mm, - oblouku</t>
  </si>
  <si>
    <t>montáž klapky do kruhového potrubí</t>
  </si>
  <si>
    <t>728212312R00</t>
  </si>
  <si>
    <t>Montáž tvarovky pro kruhové plechové potrubí do průměru d 200 mm, - jednostranné nebo oboustranné odbočky nebo kalhotového kusu</t>
  </si>
  <si>
    <t>728312112R00</t>
  </si>
  <si>
    <t xml:space="preserve">Montáž tlumiče hluku do čtyřhranného potrubí, do průřezu 0,30 m2,  </t>
  </si>
  <si>
    <t>728314121R00</t>
  </si>
  <si>
    <t>Montáž protidešťové žaluzie do kruhového potrubí, do průměru d 300 mm</t>
  </si>
  <si>
    <t>728413521R00</t>
  </si>
  <si>
    <t>Montáž talířového ventilu kruhového, do průměru d 100 mm</t>
  </si>
  <si>
    <t>728611212R00</t>
  </si>
  <si>
    <t>Montáž radiálního nízkotlakého ventilátoru potrubního do kruhového potrubí,  , do průměru d 200 mm</t>
  </si>
  <si>
    <t>752151501R00</t>
  </si>
  <si>
    <t>Montáž vzduchotechnického potrubí kruhového, ohebného, z PZ plechu, do d 100 mm</t>
  </si>
  <si>
    <t>800-752</t>
  </si>
  <si>
    <t>Montáž vzduchotechnického potrubí z rovných jednoosých trub.</t>
  </si>
  <si>
    <t>Bez tvarovek, distribučních a technologických elemntů. Bez ukotvení, lešení a nákladů na zvedací mechanizmy.</t>
  </si>
  <si>
    <t>141      RV1</t>
  </si>
  <si>
    <t>Přirážka za podružný materiál 728</t>
  </si>
  <si>
    <t>Procentní sazba z hodnoty nosného materiálu.</t>
  </si>
  <si>
    <t>42911116R1</t>
  </si>
  <si>
    <t>Kruhový tlumič hluku s izolací 50 mm - Průměr: 160, délka 900 mm</t>
  </si>
  <si>
    <t>42912102R</t>
  </si>
  <si>
    <t>Ventilátor radiální nízkotlaký; jednostranně sací poháněný přímo, pravý nebo levý; D ventilátoru 200 mm; otáčky 1 350,0 ot/min; pohon přímý přírubovými elektromotory, motor 3N; použití pro výměnu vzduchu v občanské výbavě a v průmyslových prostorech; provedení: v prostředí bez nebezpečí výbuchu BNV; povrch. úprava pozink.plech; tepl.vzdušniny -30 až 85 °C; teplota okolí -30 až 40 °C</t>
  </si>
  <si>
    <t>4295330101R</t>
  </si>
  <si>
    <t>Žaluzie průmyslová protidešťová s upevňovacím rámem; 200 x 200 mm; rám - ocel.profil, výplň - profil.pozinkované listy; v rámu upevněny 3 vodorovné lamely; zabudování samostatně na volné konce potrubí nebo v sestavě s rámem pomocí šroubů, nýtů</t>
  </si>
  <si>
    <t>4297266014R</t>
  </si>
  <si>
    <t>Ventil talířový odvodní; materiál: ocel; průměr = 137 mm; š. vstupu = 100 mm</t>
  </si>
  <si>
    <t>42981270R</t>
  </si>
  <si>
    <t>trouba do potrubí vzduchotechniky; kruhová; ocelová; povrch pozink; rozměr d = 100, délka 1000 mm; rozsah teplot -40 až 70 °C</t>
  </si>
  <si>
    <t>RTS 24/ I</t>
  </si>
  <si>
    <t>42981281R</t>
  </si>
  <si>
    <t>trouba do potrubí vzduchotechniky; kruhová; ocelová; povrch pozink; rozměr d = 125, délka 1000 mm; rozsah teplot -40 až 70 °C</t>
  </si>
  <si>
    <t>42981292R</t>
  </si>
  <si>
    <t>trouba do potrubí vzduchotechniky; kruhová; ocelová; povrch pozink; rozměr d = 160, délka 1000 mm; rozsah teplot -40 až 70 °C</t>
  </si>
  <si>
    <t>42981512R</t>
  </si>
  <si>
    <t>Potrubí kovové pružné pro vzduchotechniku skladba: spirálovitý profilovaný hliníkový pás; d = 100 mm</t>
  </si>
  <si>
    <t>429822002R</t>
  </si>
  <si>
    <t>Oblouk kovový pro vzduchotechniku tvar: kruhový; materiál: uhlíková ocel; povrchová úprava: pozinkování; úhel = 90,0 °; d = 100 mm</t>
  </si>
  <si>
    <t>429823002R</t>
  </si>
  <si>
    <t>T-kus kovový pro vzduchotechniku tvar: kruhový; materiál: uhlíková ocel; povrchová úprava: pozinkování; d = 100 mm</t>
  </si>
  <si>
    <t>429823004R</t>
  </si>
  <si>
    <t>T-kus kovový pro vzduchotechniku tvar: kruhový; materiál: uhlíková ocel; povrchová úprava: pozinkování; d = 125 mm; d3 = 100 mm</t>
  </si>
  <si>
    <t>429823005R</t>
  </si>
  <si>
    <t>T-kus kovový pro vzduchotechniku tvar: kruhový; materiál: uhlíková ocel; povrchová úprava: pozinkování; d = 125 mm</t>
  </si>
  <si>
    <t>429823012R</t>
  </si>
  <si>
    <t>T-kus kovový pro vzduchotechniku tvar: kruhový; materiál: uhlíková ocel; povrchová úprava: pozinkování; d = 160 mm; d3 = 125 mm</t>
  </si>
  <si>
    <t>429823013R</t>
  </si>
  <si>
    <t>T-kus kovový pro vzduchotechniku tvar: kruhový; materiál: uhlíková ocel; povrchová úprava: pozinkování; d = 160 mm</t>
  </si>
  <si>
    <t>998752201R00</t>
  </si>
  <si>
    <t>Přesun hmot pro vzduchotechniku, v objektech výšky do 6 m</t>
  </si>
  <si>
    <t>734223111RT2</t>
  </si>
  <si>
    <t>Ventil termostatický, dvouregulační, rohový, mosazný, DN 10, s termostatickou hlavicí, PN 10, vnitřní závit, včetně dodávky materiálu</t>
  </si>
  <si>
    <t>800-731</t>
  </si>
  <si>
    <t>735151363R00</t>
  </si>
  <si>
    <t>Otopná tělesa panelová počet desek 2, počet přídavných přestupných ploch 2, výška 600 mm, délka 700 mm, levé nebo pravé boční připojení, s nuceným nebo samotížným oběhem, čelní deska hladká, včetně dodávky materiálu</t>
  </si>
  <si>
    <t>735151811R00</t>
  </si>
  <si>
    <t>Demontáž otopných těles panelových jednořadých, stavební délky do 1500 mm</t>
  </si>
  <si>
    <t>48452932R</t>
  </si>
  <si>
    <t>Těleso otopné s přirozeným prouděním - deskové; materiál: uhlíková ocel; typ: 10; H = 600 mm; B = 47 mm; L = 600 mm; l = 546 mm; tepelný výkon (50) = 362 W</t>
  </si>
  <si>
    <t>998735201R00</t>
  </si>
  <si>
    <t>Přesun hmot pro otopná tělesa v objektech výšky do 6 m</t>
  </si>
  <si>
    <t>766711001R00</t>
  </si>
  <si>
    <t xml:space="preserve">Montáž otvorových prvků plastových oken a balkonových dveří,  </t>
  </si>
  <si>
    <t>800-766</t>
  </si>
  <si>
    <t>Montáž plastových oken a dveří nebo oken a dveří z europrofilů včetně dodávky a montáže PU pěny a spojovacích prostředků.</t>
  </si>
  <si>
    <t>766670011R00</t>
  </si>
  <si>
    <t>Montáž obložkové nebo rámové zárubně a dveřního křídla jednokřídlového</t>
  </si>
  <si>
    <t>766 - D0</t>
  </si>
  <si>
    <t>D22 - Dveře vnitřní  1-křídlé 900 x 1970 mm L vč. obložkové zárubně - dle specifikace v PD, lomově</t>
  </si>
  <si>
    <t>766 - OK1</t>
  </si>
  <si>
    <t>Dodávka dřevěného eurookna 900x1480mm RAL 9870</t>
  </si>
  <si>
    <t>ks</t>
  </si>
  <si>
    <t>766 - OK2</t>
  </si>
  <si>
    <t>Dodávka dřevěného eurookna 900x600mm RAL 9870</t>
  </si>
  <si>
    <t>766 - S</t>
  </si>
  <si>
    <t xml:space="preserve">Dodávka a montáž mléčného bezpečnotního skla 2730x2700 dle specifikace v PD </t>
  </si>
  <si>
    <t>549146258RV1</t>
  </si>
  <si>
    <t>Dveřní kování dle přesné specifikace v PD</t>
  </si>
  <si>
    <t>766 - D1</t>
  </si>
  <si>
    <t>D1 - Dveře vnitřní  1-křídlé 900 x 1970 mm P vč. obložkové zárubně - dle specifikace v PD, lomově, bíla</t>
  </si>
  <si>
    <t>766 - D18</t>
  </si>
  <si>
    <t>D18 - Dveře vnitřní  1-křídlé 700 x 1970 mm L, vč. obložkové zárubně - dle specifikace v PD, lomově, bílá</t>
  </si>
  <si>
    <t>766 - D2</t>
  </si>
  <si>
    <t>D2 - Dveře vnitřní  1-křídlé 700 x 1970 mm P, vč. obložkové zárubně - dle specifikace v PD, lomově, bíla</t>
  </si>
  <si>
    <t>766 - D3</t>
  </si>
  <si>
    <t>D3 - Dveře vnitřní  1-křídlé 700 x 1970 mm P, vč. obložkové zárubně - dle specifikace v PD, lomově, bílá</t>
  </si>
  <si>
    <t>766 - D4</t>
  </si>
  <si>
    <t>D4 - Dveře vnitřní  1-křídlé 600 x 1970 mm L, vč. obložkové zárubně - dle specifikace v PD, lomově, bíla</t>
  </si>
  <si>
    <t>766 - D5</t>
  </si>
  <si>
    <t>D5 - Dveře vnitřní  1-křídlé 600 x 1970 mm P, vč. obložkové zárubně - dle specifikace v PD, lomově, bíla</t>
  </si>
  <si>
    <t>998766201R00</t>
  </si>
  <si>
    <t>Přesun hmot pro konstrukce truhlářské v objektech výšky do 6 m</t>
  </si>
  <si>
    <t>50 m vodorovně</t>
  </si>
  <si>
    <t>767581801R00</t>
  </si>
  <si>
    <t>Demontáž podhledů kazet</t>
  </si>
  <si>
    <t>800-767</t>
  </si>
  <si>
    <t>767582800R00</t>
  </si>
  <si>
    <t>Demontáž podhledů roštů</t>
  </si>
  <si>
    <t>767584811R00</t>
  </si>
  <si>
    <t>Demontáž podhledů doplňků - mřížek vzduchotechnických</t>
  </si>
  <si>
    <t>767-001</t>
  </si>
  <si>
    <t>D+M ocelového rámu podlahového poklopu pozinkovaná k.ce 600x600mm</t>
  </si>
  <si>
    <t>998767201R00</t>
  </si>
  <si>
    <t>Přesun hmot pro kovové stavební doplňk. konstrukce v objektech výšky do 6 m</t>
  </si>
  <si>
    <t>771101101R00</t>
  </si>
  <si>
    <t xml:space="preserve">Příprava podkladu pod dlažby vysávání podkladů pod keramickou dlažbu průmyslovým vysavačem </t>
  </si>
  <si>
    <t>800-771</t>
  </si>
  <si>
    <t>771101210RT1</t>
  </si>
  <si>
    <t>Příprava podkladu pod dlažby penetrace podkladu pod dlažby</t>
  </si>
  <si>
    <t>771475014RU7</t>
  </si>
  <si>
    <t>Montáž soklíků z dlaždic keramických výšky 100 mm, soklíků vodorovných, kladených do flexibilního tmele</t>
  </si>
  <si>
    <t>771479001R00</t>
  </si>
  <si>
    <t>Montáž soklíků z dlaždic keramických Řezání dlaždic pro soklíky</t>
  </si>
  <si>
    <t>771549792R00</t>
  </si>
  <si>
    <t>Montáž podlah z dlaždic hutných a polohutných příplatek za podlahy v omezeném prostoru</t>
  </si>
  <si>
    <t>771575118RT2</t>
  </si>
  <si>
    <t>Montáž podlah vnitřních z dlaždic keramických 600 x 600 mm, režných nebo glazovaných, hladkých, kladených do flexibilního tmele</t>
  </si>
  <si>
    <t>771578011R00</t>
  </si>
  <si>
    <t>Montáž podlah vnitřních z dlaždic keramických Zvláštní úpravy spár spára podlaha-stěna silikonem</t>
  </si>
  <si>
    <t>597642200RV1</t>
  </si>
  <si>
    <t>Dlažba keramická dle výběru objednatele a vzozu uvedeného v PD 600x600x8RET</t>
  </si>
  <si>
    <t>998771201R00</t>
  </si>
  <si>
    <t>Přesun hmot pro podlahy z dlaždic v objektech výšky do 6 m</t>
  </si>
  <si>
    <t>776431010R00</t>
  </si>
  <si>
    <t>Montáž, lepení podlah. soklíků z kobercových pásů včetně dodávky kobercové lišty</t>
  </si>
  <si>
    <t>800-775</t>
  </si>
  <si>
    <t>včetně soklové lišty. Bez dodávky koberce.</t>
  </si>
  <si>
    <t>776431020R00</t>
  </si>
  <si>
    <t>Montáž, lepení podlah. soklíků z kobercových pásů soklík kobercový ve specifikaci</t>
  </si>
  <si>
    <t>776572100RT1</t>
  </si>
  <si>
    <t>Položení povlakových podlah textilních montáž   lepených, z pásů textilních</t>
  </si>
  <si>
    <t>všívaných a vpichovaných</t>
  </si>
  <si>
    <t>6974111120RV1</t>
  </si>
  <si>
    <t>Koberec dle výběru objednatele a specifikace v PD</t>
  </si>
  <si>
    <t>998776201R00</t>
  </si>
  <si>
    <t>Přesun hmot pro podlahy povlakové v objektech výšky do 6 m</t>
  </si>
  <si>
    <t>781101210RT1</t>
  </si>
  <si>
    <t>Příprava podkladu pod obklady penetrace podkladu pod obklady</t>
  </si>
  <si>
    <t>781497111R00</t>
  </si>
  <si>
    <t xml:space="preserve">Lišty k obkladům profil ukončovací leštěný hliník, uložení do tmele, výška profilu 6 mm,  </t>
  </si>
  <si>
    <t>781775015RU6</t>
  </si>
  <si>
    <t>Montáž obkladů vnějších stěn z dlaždic keramických režných nebo glazovaných,  , 300 x 600 mm, kladených do flexibilního tmele</t>
  </si>
  <si>
    <t>766-001</t>
  </si>
  <si>
    <t>Dodávka a montáž přebalovací pult</t>
  </si>
  <si>
    <t>597813700RV1</t>
  </si>
  <si>
    <t>Keramický obklad dle výběru objednatele a vzoru uvedeného v PD  35x70cm RET</t>
  </si>
  <si>
    <t>RTS 24/ II</t>
  </si>
  <si>
    <t>998781201R00</t>
  </si>
  <si>
    <t>Přesun hmot pro obklady keramické v objektech výšky do 6 m</t>
  </si>
  <si>
    <t>784191101R00</t>
  </si>
  <si>
    <t>Příprava povrchu Penetrace (napouštění) podkladu disperzní, jednonásobná</t>
  </si>
  <si>
    <t>800-784</t>
  </si>
  <si>
    <t>784195112R00</t>
  </si>
  <si>
    <t>Malby z malířských směsí hlinkových,  , bělost 77 %, dvojnásobné</t>
  </si>
  <si>
    <t>650101521R00</t>
  </si>
  <si>
    <t>Montáž svítidla LED, stropního, přisazeného</t>
  </si>
  <si>
    <t>M65</t>
  </si>
  <si>
    <t>Svítidla do prostoru vestibulu</t>
  </si>
  <si>
    <t>M21-001</t>
  </si>
  <si>
    <t>Dodávka a montáž elektroinstalce dle PD</t>
  </si>
  <si>
    <t>M21-01</t>
  </si>
  <si>
    <t>Dodávka svítidla LED 12W</t>
  </si>
  <si>
    <t>979087112R00</t>
  </si>
  <si>
    <t xml:space="preserve">Vodorovná doprava suti a vybouraných hmot nakládání suti na dopravní prostředky,  </t>
  </si>
  <si>
    <t>821-1</t>
  </si>
  <si>
    <t>Přesun suti</t>
  </si>
  <si>
    <t>POL8_</t>
  </si>
  <si>
    <t>se složením a hrubým urovnáním nebo s přeložením na jiný dopravní prostředek kromě lodi, vč. příplatku za každých dalších i započatých 1000 m přes 1000 m,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</si>
  <si>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</si>
  <si>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</si>
  <si>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</si>
  <si>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</si>
  <si>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979081111RT2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</si>
  <si>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</si>
  <si>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</si>
  <si>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</si>
  <si>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</si>
  <si>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</si>
  <si>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</si>
  <si>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</si>
  <si>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979990101R00</t>
  </si>
  <si>
    <t>Poplatek za uložení, směsi betonu a cihel,  , skupina 17 01 01 a 17 01 02 z Katalogu odpadů</t>
  </si>
  <si>
    <t>005121 R</t>
  </si>
  <si>
    <t>Zařízení staveniště</t>
  </si>
  <si>
    <t>Soubor</t>
  </si>
  <si>
    <t>VRN</t>
  </si>
  <si>
    <t>POL99_0</t>
  </si>
  <si>
    <t>005211030R</t>
  </si>
  <si>
    <t xml:space="preserve">Dočasná dopravní opatření </t>
  </si>
  <si>
    <t>POL99_2</t>
  </si>
  <si>
    <t>005211040R</t>
  </si>
  <si>
    <t xml:space="preserve">Užívání veřejných ploch a prostranství  </t>
  </si>
  <si>
    <t>005231010R</t>
  </si>
  <si>
    <t>Revize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</si>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</sst>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03" t="s">
        <v>39</v>
      </c>
      <c r="B2" s="103"/>
      <c r="C2" s="103"/>
      <c r="D2" s="103"/>
      <c r="E2" s="103"/>
      <c r="F2" s="103"/>
      <c r="G2" s="103"/>
    </row>
  </sheetData>
  <sheetProtection algorithmName="SHA-512" hashValue="+V0zfYCs+CnSjPCjINizgDGYiyA3T/UGH6PJkkpZY2JxU4xztlatGmlLTmbz9iYz0DoGGx/EPQbtz4d2zO1sWA==" saltValue="ccNPuGrjTbaK+CGBccBN9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9"/>
  <sheetViews>
    <sheetView showGridLines="0" topLeftCell="B16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6" t="s">
        <v>41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3270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0"/>
      <c r="F5" s="90"/>
      <c r="G5" s="90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1"/>
      <c r="F6" s="91"/>
      <c r="G6" s="91"/>
      <c r="H6" s="18" t="s">
        <v>34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2"/>
      <c r="G7" s="9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5"/>
      <c r="F15" s="85"/>
      <c r="G15" s="86"/>
      <c r="H15" s="86"/>
      <c r="I15" s="86" t="s">
        <v>29</v>
      </c>
      <c r="J15" s="87"/>
    </row>
    <row r="16" spans="1:15" ht="23.25" customHeight="1" x14ac:dyDescent="0.2">
      <c r="A16" s="201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SUMIF(F53:F75,A16,I53:I75)+SUMIF(F53:F75,"PSU",I53:I75)</f>
        <v>0</v>
      </c>
      <c r="J16" s="84"/>
    </row>
    <row r="17" spans="1:10" ht="23.25" customHeight="1" x14ac:dyDescent="0.2">
      <c r="A17" s="201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SUMIF(F53:F75,A17,I53:I75)</f>
        <v>0</v>
      </c>
      <c r="J17" s="84"/>
    </row>
    <row r="18" spans="1:10" ht="23.25" customHeight="1" x14ac:dyDescent="0.2">
      <c r="A18" s="201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SUMIF(F53:F75,A18,I53:I75)</f>
        <v>0</v>
      </c>
      <c r="J18" s="84"/>
    </row>
    <row r="19" spans="1:10" ht="23.25" customHeight="1" x14ac:dyDescent="0.2">
      <c r="A19" s="201" t="s">
        <v>112</v>
      </c>
      <c r="B19" s="38" t="s">
        <v>27</v>
      </c>
      <c r="C19" s="62"/>
      <c r="D19" s="63"/>
      <c r="E19" s="82"/>
      <c r="F19" s="83"/>
      <c r="G19" s="82"/>
      <c r="H19" s="83"/>
      <c r="I19" s="82">
        <f>SUMIF(F53:F75,A19,I53:I75)</f>
        <v>0</v>
      </c>
      <c r="J19" s="84"/>
    </row>
    <row r="20" spans="1:10" ht="23.25" customHeight="1" x14ac:dyDescent="0.2">
      <c r="A20" s="201" t="s">
        <v>113</v>
      </c>
      <c r="B20" s="38" t="s">
        <v>28</v>
      </c>
      <c r="C20" s="62"/>
      <c r="D20" s="63"/>
      <c r="E20" s="82"/>
      <c r="F20" s="83"/>
      <c r="G20" s="82"/>
      <c r="H20" s="83"/>
      <c r="I20" s="82">
        <f>SUMIF(F53:F75,A20,I53:I75)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8"/>
      <c r="F21" s="89"/>
      <c r="G21" s="88"/>
      <c r="H21" s="89"/>
      <c r="I21" s="88">
        <f>SUM(I16:J20)</f>
        <v>0</v>
      </c>
      <c r="J21" s="98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96">
        <f>ZakladDPHSniVypocet</f>
        <v>0</v>
      </c>
      <c r="H23" s="97"/>
      <c r="I23" s="97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4">
        <f>I23*E23/100</f>
        <v>0</v>
      </c>
      <c r="H24" s="95"/>
      <c r="I24" s="95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6">
        <f>ZakladDPHZaklVypocet</f>
        <v>0</v>
      </c>
      <c r="H25" s="97"/>
      <c r="I25" s="97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25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99"/>
      <c r="E34" s="100"/>
      <c r="G34" s="101"/>
      <c r="H34" s="102"/>
      <c r="I34" s="102"/>
      <c r="J34" s="25"/>
    </row>
    <row r="35" spans="1:10" ht="12.75" customHeight="1" x14ac:dyDescent="0.2">
      <c r="A35" s="2"/>
      <c r="B35" s="2"/>
      <c r="D35" s="93" t="s">
        <v>2</v>
      </c>
      <c r="E35" s="9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 x14ac:dyDescent="0.2">
      <c r="A39" s="138">
        <v>1</v>
      </c>
      <c r="B39" s="149" t="s">
        <v>57</v>
      </c>
      <c r="C39" s="150"/>
      <c r="D39" s="150"/>
      <c r="E39" s="150"/>
      <c r="F39" s="151">
        <f>'SO01 1 Pol'!AE293</f>
        <v>0</v>
      </c>
      <c r="G39" s="152">
        <f>'SO01 1 Pol'!AF293</f>
        <v>0</v>
      </c>
      <c r="H39" s="153"/>
      <c r="I39" s="154">
        <f>F39+G39+H39</f>
        <v>0</v>
      </c>
      <c r="J39" s="155" t="str">
        <f>IF(_xlfn.SINGLE(CenaCelkemVypocet)=0,"",I39/_xlfn.SINGLE(CenaCelkemVypocet)*100)</f>
        <v/>
      </c>
    </row>
    <row r="40" spans="1:10" ht="25.5" hidden="1" customHeight="1" x14ac:dyDescent="0.2">
      <c r="A40" s="138">
        <v>2</v>
      </c>
      <c r="B40" s="156"/>
      <c r="C40" s="157" t="s">
        <v>58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 x14ac:dyDescent="0.2">
      <c r="A41" s="138">
        <v>2</v>
      </c>
      <c r="B41" s="156" t="s">
        <v>45</v>
      </c>
      <c r="C41" s="157" t="s">
        <v>46</v>
      </c>
      <c r="D41" s="157"/>
      <c r="E41" s="157"/>
      <c r="F41" s="158">
        <f>'SO01 1 Pol'!AE293</f>
        <v>0</v>
      </c>
      <c r="G41" s="159">
        <f>'SO01 1 Pol'!AF293</f>
        <v>0</v>
      </c>
      <c r="H41" s="159"/>
      <c r="I41" s="160">
        <f>F41+G41+H41</f>
        <v>0</v>
      </c>
      <c r="J41" s="161" t="str">
        <f>IF(_xlfn.SINGLE(CenaCelkemVypocet)=0,"",I41/_xlfn.SINGLE(CenaCelkemVypocet)*100)</f>
        <v/>
      </c>
    </row>
    <row r="42" spans="1:10" ht="25.5" hidden="1" customHeight="1" x14ac:dyDescent="0.2">
      <c r="A42" s="138">
        <v>3</v>
      </c>
      <c r="B42" s="162" t="s">
        <v>43</v>
      </c>
      <c r="C42" s="150" t="s">
        <v>44</v>
      </c>
      <c r="D42" s="150"/>
      <c r="E42" s="150"/>
      <c r="F42" s="163">
        <f>'SO01 1 Pol'!AE293</f>
        <v>0</v>
      </c>
      <c r="G42" s="153">
        <f>'SO01 1 Pol'!AF293</f>
        <v>0</v>
      </c>
      <c r="H42" s="153"/>
      <c r="I42" s="154">
        <f>F42+G42+H42</f>
        <v>0</v>
      </c>
      <c r="J42" s="155" t="str">
        <f>IF(_xlfn.SINGLE(CenaCelkemVypocet)=0,"",I42/_xlfn.SINGLE(CenaCelkemVypocet)*100)</f>
        <v/>
      </c>
    </row>
    <row r="43" spans="1:10" ht="25.5" hidden="1" customHeight="1" x14ac:dyDescent="0.2">
      <c r="A43" s="138"/>
      <c r="B43" s="164" t="s">
        <v>59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80" t="s">
        <v>67</v>
      </c>
    </row>
    <row r="52" spans="1:10" ht="25.5" customHeight="1" x14ac:dyDescent="0.2">
      <c r="A52" s="182"/>
      <c r="B52" s="185" t="s">
        <v>17</v>
      </c>
      <c r="C52" s="185" t="s">
        <v>5</v>
      </c>
      <c r="D52" s="186"/>
      <c r="E52" s="186"/>
      <c r="F52" s="187" t="s">
        <v>68</v>
      </c>
      <c r="G52" s="187"/>
      <c r="H52" s="187"/>
      <c r="I52" s="187" t="s">
        <v>29</v>
      </c>
      <c r="J52" s="187" t="s">
        <v>0</v>
      </c>
    </row>
    <row r="53" spans="1:10" ht="36.75" customHeight="1" x14ac:dyDescent="0.2">
      <c r="A53" s="183"/>
      <c r="B53" s="188" t="s">
        <v>69</v>
      </c>
      <c r="C53" s="189" t="s">
        <v>70</v>
      </c>
      <c r="D53" s="190"/>
      <c r="E53" s="190"/>
      <c r="F53" s="197" t="s">
        <v>24</v>
      </c>
      <c r="G53" s="198"/>
      <c r="H53" s="198"/>
      <c r="I53" s="198">
        <f>'SO01 1 Pol'!G8</f>
        <v>0</v>
      </c>
      <c r="J53" s="194" t="str">
        <f>IF(I76=0,"",I53/I76*100)</f>
        <v/>
      </c>
    </row>
    <row r="54" spans="1:10" ht="36.75" customHeight="1" x14ac:dyDescent="0.2">
      <c r="A54" s="183"/>
      <c r="B54" s="188" t="s">
        <v>71</v>
      </c>
      <c r="C54" s="189" t="s">
        <v>72</v>
      </c>
      <c r="D54" s="190"/>
      <c r="E54" s="190"/>
      <c r="F54" s="197" t="s">
        <v>24</v>
      </c>
      <c r="G54" s="198"/>
      <c r="H54" s="198"/>
      <c r="I54" s="198">
        <f>'SO01 1 Pol'!G19</f>
        <v>0</v>
      </c>
      <c r="J54" s="194" t="str">
        <f>IF(I76=0,"",I54/I76*100)</f>
        <v/>
      </c>
    </row>
    <row r="55" spans="1:10" ht="36.75" customHeight="1" x14ac:dyDescent="0.2">
      <c r="A55" s="183"/>
      <c r="B55" s="188" t="s">
        <v>73</v>
      </c>
      <c r="C55" s="189" t="s">
        <v>74</v>
      </c>
      <c r="D55" s="190"/>
      <c r="E55" s="190"/>
      <c r="F55" s="197" t="s">
        <v>24</v>
      </c>
      <c r="G55" s="198"/>
      <c r="H55" s="198"/>
      <c r="I55" s="198">
        <f>'SO01 1 Pol'!G21</f>
        <v>0</v>
      </c>
      <c r="J55" s="194" t="str">
        <f>IF(I76=0,"",I55/I76*100)</f>
        <v/>
      </c>
    </row>
    <row r="56" spans="1:10" ht="36.75" customHeight="1" x14ac:dyDescent="0.2">
      <c r="A56" s="183"/>
      <c r="B56" s="188" t="s">
        <v>75</v>
      </c>
      <c r="C56" s="189" t="s">
        <v>76</v>
      </c>
      <c r="D56" s="190"/>
      <c r="E56" s="190"/>
      <c r="F56" s="197" t="s">
        <v>24</v>
      </c>
      <c r="G56" s="198"/>
      <c r="H56" s="198"/>
      <c r="I56" s="198">
        <f>'SO01 1 Pol'!G30</f>
        <v>0</v>
      </c>
      <c r="J56" s="194" t="str">
        <f>IF(I76=0,"",I56/I76*100)</f>
        <v/>
      </c>
    </row>
    <row r="57" spans="1:10" ht="36.75" customHeight="1" x14ac:dyDescent="0.2">
      <c r="A57" s="183"/>
      <c r="B57" s="188" t="s">
        <v>77</v>
      </c>
      <c r="C57" s="189" t="s">
        <v>78</v>
      </c>
      <c r="D57" s="190"/>
      <c r="E57" s="190"/>
      <c r="F57" s="197" t="s">
        <v>24</v>
      </c>
      <c r="G57" s="198"/>
      <c r="H57" s="198"/>
      <c r="I57" s="198">
        <f>'SO01 1 Pol'!G39</f>
        <v>0</v>
      </c>
      <c r="J57" s="194" t="str">
        <f>IF(I76=0,"",I57/I76*100)</f>
        <v/>
      </c>
    </row>
    <row r="58" spans="1:10" ht="36.75" customHeight="1" x14ac:dyDescent="0.2">
      <c r="A58" s="183"/>
      <c r="B58" s="188" t="s">
        <v>79</v>
      </c>
      <c r="C58" s="189" t="s">
        <v>80</v>
      </c>
      <c r="D58" s="190"/>
      <c r="E58" s="190"/>
      <c r="F58" s="197" t="s">
        <v>24</v>
      </c>
      <c r="G58" s="198"/>
      <c r="H58" s="198"/>
      <c r="I58" s="198">
        <f>'SO01 1 Pol'!G66</f>
        <v>0</v>
      </c>
      <c r="J58" s="194" t="str">
        <f>IF(I76=0,"",I58/I76*100)</f>
        <v/>
      </c>
    </row>
    <row r="59" spans="1:10" ht="36.75" customHeight="1" x14ac:dyDescent="0.2">
      <c r="A59" s="183"/>
      <c r="B59" s="188" t="s">
        <v>81</v>
      </c>
      <c r="C59" s="189" t="s">
        <v>82</v>
      </c>
      <c r="D59" s="190"/>
      <c r="E59" s="190"/>
      <c r="F59" s="197" t="s">
        <v>25</v>
      </c>
      <c r="G59" s="198"/>
      <c r="H59" s="198"/>
      <c r="I59" s="198">
        <f>'SO01 1 Pol'!G69</f>
        <v>0</v>
      </c>
      <c r="J59" s="194" t="str">
        <f>IF(I76=0,"",I59/I76*100)</f>
        <v/>
      </c>
    </row>
    <row r="60" spans="1:10" ht="36.75" customHeight="1" x14ac:dyDescent="0.2">
      <c r="A60" s="183"/>
      <c r="B60" s="188" t="s">
        <v>83</v>
      </c>
      <c r="C60" s="189" t="s">
        <v>84</v>
      </c>
      <c r="D60" s="190"/>
      <c r="E60" s="190"/>
      <c r="F60" s="197" t="s">
        <v>25</v>
      </c>
      <c r="G60" s="198"/>
      <c r="H60" s="198"/>
      <c r="I60" s="198">
        <f>'SO01 1 Pol'!G74</f>
        <v>0</v>
      </c>
      <c r="J60" s="194" t="str">
        <f>IF(I76=0,"",I60/I76*100)</f>
        <v/>
      </c>
    </row>
    <row r="61" spans="1:10" ht="36.75" customHeight="1" x14ac:dyDescent="0.2">
      <c r="A61" s="183"/>
      <c r="B61" s="188" t="s">
        <v>85</v>
      </c>
      <c r="C61" s="189" t="s">
        <v>86</v>
      </c>
      <c r="D61" s="190"/>
      <c r="E61" s="190"/>
      <c r="F61" s="197" t="s">
        <v>25</v>
      </c>
      <c r="G61" s="198"/>
      <c r="H61" s="198"/>
      <c r="I61" s="198">
        <f>'SO01 1 Pol'!G92</f>
        <v>0</v>
      </c>
      <c r="J61" s="194" t="str">
        <f>IF(I76=0,"",I61/I76*100)</f>
        <v/>
      </c>
    </row>
    <row r="62" spans="1:10" ht="36.75" customHeight="1" x14ac:dyDescent="0.2">
      <c r="A62" s="183"/>
      <c r="B62" s="188" t="s">
        <v>87</v>
      </c>
      <c r="C62" s="189" t="s">
        <v>88</v>
      </c>
      <c r="D62" s="190"/>
      <c r="E62" s="190"/>
      <c r="F62" s="197" t="s">
        <v>25</v>
      </c>
      <c r="G62" s="198"/>
      <c r="H62" s="198"/>
      <c r="I62" s="198">
        <f>'SO01 1 Pol'!G137</f>
        <v>0</v>
      </c>
      <c r="J62" s="194" t="str">
        <f>IF(I76=0,"",I62/I76*100)</f>
        <v/>
      </c>
    </row>
    <row r="63" spans="1:10" ht="36.75" customHeight="1" x14ac:dyDescent="0.2">
      <c r="A63" s="183"/>
      <c r="B63" s="188" t="s">
        <v>89</v>
      </c>
      <c r="C63" s="189" t="s">
        <v>90</v>
      </c>
      <c r="D63" s="190"/>
      <c r="E63" s="190"/>
      <c r="F63" s="197" t="s">
        <v>25</v>
      </c>
      <c r="G63" s="198"/>
      <c r="H63" s="198"/>
      <c r="I63" s="198">
        <f>'SO01 1 Pol'!G177</f>
        <v>0</v>
      </c>
      <c r="J63" s="194" t="str">
        <f>IF(I76=0,"",I63/I76*100)</f>
        <v/>
      </c>
    </row>
    <row r="64" spans="1:10" ht="36.75" customHeight="1" x14ac:dyDescent="0.2">
      <c r="A64" s="183"/>
      <c r="B64" s="188" t="s">
        <v>91</v>
      </c>
      <c r="C64" s="189" t="s">
        <v>92</v>
      </c>
      <c r="D64" s="190"/>
      <c r="E64" s="190"/>
      <c r="F64" s="197" t="s">
        <v>25</v>
      </c>
      <c r="G64" s="198"/>
      <c r="H64" s="198"/>
      <c r="I64" s="198">
        <f>'SO01 1 Pol'!G180</f>
        <v>0</v>
      </c>
      <c r="J64" s="194" t="str">
        <f>IF(I76=0,"",I64/I76*100)</f>
        <v/>
      </c>
    </row>
    <row r="65" spans="1:10" ht="36.75" customHeight="1" x14ac:dyDescent="0.2">
      <c r="A65" s="183"/>
      <c r="B65" s="188" t="s">
        <v>93</v>
      </c>
      <c r="C65" s="189" t="s">
        <v>94</v>
      </c>
      <c r="D65" s="190"/>
      <c r="E65" s="190"/>
      <c r="F65" s="197" t="s">
        <v>25</v>
      </c>
      <c r="G65" s="198"/>
      <c r="H65" s="198"/>
      <c r="I65" s="198">
        <f>'SO01 1 Pol'!G211</f>
        <v>0</v>
      </c>
      <c r="J65" s="194" t="str">
        <f>IF(I76=0,"",I65/I76*100)</f>
        <v/>
      </c>
    </row>
    <row r="66" spans="1:10" ht="36.75" customHeight="1" x14ac:dyDescent="0.2">
      <c r="A66" s="183"/>
      <c r="B66" s="188" t="s">
        <v>95</v>
      </c>
      <c r="C66" s="189" t="s">
        <v>96</v>
      </c>
      <c r="D66" s="190"/>
      <c r="E66" s="190"/>
      <c r="F66" s="197" t="s">
        <v>25</v>
      </c>
      <c r="G66" s="198"/>
      <c r="H66" s="198"/>
      <c r="I66" s="198">
        <f>'SO01 1 Pol'!G217</f>
        <v>0</v>
      </c>
      <c r="J66" s="194" t="str">
        <f>IF(I76=0,"",I66/I76*100)</f>
        <v/>
      </c>
    </row>
    <row r="67" spans="1:10" ht="36.75" customHeight="1" x14ac:dyDescent="0.2">
      <c r="A67" s="183"/>
      <c r="B67" s="188" t="s">
        <v>97</v>
      </c>
      <c r="C67" s="189" t="s">
        <v>98</v>
      </c>
      <c r="D67" s="190"/>
      <c r="E67" s="190"/>
      <c r="F67" s="197" t="s">
        <v>25</v>
      </c>
      <c r="G67" s="198"/>
      <c r="H67" s="198"/>
      <c r="I67" s="198">
        <f>'SO01 1 Pol'!G234</f>
        <v>0</v>
      </c>
      <c r="J67" s="194" t="str">
        <f>IF(I76=0,"",I67/I76*100)</f>
        <v/>
      </c>
    </row>
    <row r="68" spans="1:10" ht="36.75" customHeight="1" x14ac:dyDescent="0.2">
      <c r="A68" s="183"/>
      <c r="B68" s="188" t="s">
        <v>99</v>
      </c>
      <c r="C68" s="189" t="s">
        <v>100</v>
      </c>
      <c r="D68" s="190"/>
      <c r="E68" s="190"/>
      <c r="F68" s="197" t="s">
        <v>25</v>
      </c>
      <c r="G68" s="198"/>
      <c r="H68" s="198"/>
      <c r="I68" s="198">
        <f>'SO01 1 Pol'!G241</f>
        <v>0</v>
      </c>
      <c r="J68" s="194" t="str">
        <f>IF(I76=0,"",I68/I76*100)</f>
        <v/>
      </c>
    </row>
    <row r="69" spans="1:10" ht="36.75" customHeight="1" x14ac:dyDescent="0.2">
      <c r="A69" s="183"/>
      <c r="B69" s="188" t="s">
        <v>101</v>
      </c>
      <c r="C69" s="189" t="s">
        <v>102</v>
      </c>
      <c r="D69" s="190"/>
      <c r="E69" s="190"/>
      <c r="F69" s="197" t="s">
        <v>25</v>
      </c>
      <c r="G69" s="198"/>
      <c r="H69" s="198"/>
      <c r="I69" s="198">
        <f>'SO01 1 Pol'!G252</f>
        <v>0</v>
      </c>
      <c r="J69" s="194" t="str">
        <f>IF(I76=0,"",I69/I76*100)</f>
        <v/>
      </c>
    </row>
    <row r="70" spans="1:10" ht="36.75" customHeight="1" x14ac:dyDescent="0.2">
      <c r="A70" s="183"/>
      <c r="B70" s="188" t="s">
        <v>103</v>
      </c>
      <c r="C70" s="189" t="s">
        <v>104</v>
      </c>
      <c r="D70" s="190"/>
      <c r="E70" s="190"/>
      <c r="F70" s="197" t="s">
        <v>25</v>
      </c>
      <c r="G70" s="198"/>
      <c r="H70" s="198"/>
      <c r="I70" s="198">
        <f>'SO01 1 Pol'!G261</f>
        <v>0</v>
      </c>
      <c r="J70" s="194" t="str">
        <f>IF(I76=0,"",I70/I76*100)</f>
        <v/>
      </c>
    </row>
    <row r="71" spans="1:10" ht="36.75" customHeight="1" x14ac:dyDescent="0.2">
      <c r="A71" s="183"/>
      <c r="B71" s="188" t="s">
        <v>105</v>
      </c>
      <c r="C71" s="189" t="s">
        <v>106</v>
      </c>
      <c r="D71" s="190"/>
      <c r="E71" s="190"/>
      <c r="F71" s="197" t="s">
        <v>25</v>
      </c>
      <c r="G71" s="198"/>
      <c r="H71" s="198"/>
      <c r="I71" s="198">
        <f>'SO01 1 Pol'!G268</f>
        <v>0</v>
      </c>
      <c r="J71" s="194" t="str">
        <f>IF(I76=0,"",I71/I76*100)</f>
        <v/>
      </c>
    </row>
    <row r="72" spans="1:10" ht="36.75" customHeight="1" x14ac:dyDescent="0.2">
      <c r="A72" s="183"/>
      <c r="B72" s="188" t="s">
        <v>107</v>
      </c>
      <c r="C72" s="189" t="s">
        <v>108</v>
      </c>
      <c r="D72" s="190"/>
      <c r="E72" s="190"/>
      <c r="F72" s="197" t="s">
        <v>26</v>
      </c>
      <c r="G72" s="198"/>
      <c r="H72" s="198"/>
      <c r="I72" s="198">
        <f>'SO01 1 Pol'!G271</f>
        <v>0</v>
      </c>
      <c r="J72" s="194" t="str">
        <f>IF(I76=0,"",I72/I76*100)</f>
        <v/>
      </c>
    </row>
    <row r="73" spans="1:10" ht="36.75" customHeight="1" x14ac:dyDescent="0.2">
      <c r="A73" s="183"/>
      <c r="B73" s="188" t="s">
        <v>109</v>
      </c>
      <c r="C73" s="189" t="s">
        <v>110</v>
      </c>
      <c r="D73" s="190"/>
      <c r="E73" s="190"/>
      <c r="F73" s="197" t="s">
        <v>111</v>
      </c>
      <c r="G73" s="198"/>
      <c r="H73" s="198"/>
      <c r="I73" s="198">
        <f>'SO01 1 Pol'!G276</f>
        <v>0</v>
      </c>
      <c r="J73" s="194" t="str">
        <f>IF(I76=0,"",I73/I76*100)</f>
        <v/>
      </c>
    </row>
    <row r="74" spans="1:10" ht="36.75" customHeight="1" x14ac:dyDescent="0.2">
      <c r="A74" s="183"/>
      <c r="B74" s="188" t="s">
        <v>112</v>
      </c>
      <c r="C74" s="189" t="s">
        <v>27</v>
      </c>
      <c r="D74" s="190"/>
      <c r="E74" s="190"/>
      <c r="F74" s="197" t="s">
        <v>112</v>
      </c>
      <c r="G74" s="198"/>
      <c r="H74" s="198"/>
      <c r="I74" s="198">
        <f>'SO01 1 Pol'!G286</f>
        <v>0</v>
      </c>
      <c r="J74" s="194" t="str">
        <f>IF(I76=0,"",I74/I76*100)</f>
        <v/>
      </c>
    </row>
    <row r="75" spans="1:10" ht="36.75" customHeight="1" x14ac:dyDescent="0.2">
      <c r="A75" s="183"/>
      <c r="B75" s="188" t="s">
        <v>113</v>
      </c>
      <c r="C75" s="189" t="s">
        <v>28</v>
      </c>
      <c r="D75" s="190"/>
      <c r="E75" s="190"/>
      <c r="F75" s="197" t="s">
        <v>113</v>
      </c>
      <c r="G75" s="198"/>
      <c r="H75" s="198"/>
      <c r="I75" s="198">
        <f>'SO01 1 Pol'!G288</f>
        <v>0</v>
      </c>
      <c r="J75" s="194" t="str">
        <f>IF(I76=0,"",I75/I76*100)</f>
        <v/>
      </c>
    </row>
    <row r="76" spans="1:10" ht="25.5" customHeight="1" x14ac:dyDescent="0.2">
      <c r="A76" s="184"/>
      <c r="B76" s="191" t="s">
        <v>1</v>
      </c>
      <c r="C76" s="192"/>
      <c r="D76" s="193"/>
      <c r="E76" s="193"/>
      <c r="F76" s="199"/>
      <c r="G76" s="200"/>
      <c r="H76" s="200"/>
      <c r="I76" s="200">
        <f>SUM(I53:I75)</f>
        <v>0</v>
      </c>
      <c r="J76" s="195">
        <f>SUM(J53:J75)</f>
        <v>0</v>
      </c>
    </row>
    <row r="77" spans="1:10" x14ac:dyDescent="0.2">
      <c r="F77" s="137"/>
      <c r="G77" s="137"/>
      <c r="H77" s="137"/>
      <c r="I77" s="137"/>
      <c r="J77" s="196"/>
    </row>
    <row r="78" spans="1:10" x14ac:dyDescent="0.2">
      <c r="F78" s="137"/>
      <c r="G78" s="137"/>
      <c r="H78" s="137"/>
      <c r="I78" s="137"/>
      <c r="J78" s="196"/>
    </row>
    <row r="79" spans="1:10" x14ac:dyDescent="0.2">
      <c r="F79" s="137"/>
      <c r="G79" s="137"/>
      <c r="H79" s="137"/>
      <c r="I79" s="137"/>
      <c r="J79" s="196"/>
    </row>
  </sheetData>
  <sheetProtection algorithmName="SHA-512" hashValue="ditThQugoiWHrGE1g6RDQOkyc3WU0+yCzJGFrvqnREIROt2k9MT9+qodOJeXfHX7nMDJ0E5l00wgzTInWQuj9w==" saltValue="wY1kNoik4DexGfBigw6Fx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C73:E73"/>
    <mergeCell ref="C74:E74"/>
    <mergeCell ref="C75:E75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xDO6bof4Wxdexz4zAl0ugk3JfDDwNMxZWno7UQ+E/tNn63ygcYElqq+stCsMmqMuZaRT9Fy963jQAgIi/+zbFA==" saltValue="eO+ddev+l0gdV+ukkxEeX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2F80-C12A-4C66-B975-8EF31F30B89F}">
  <sheetPr>
    <outlinePr summaryBelow="0"/>
  </sheetPr>
  <dimension ref="A1:BH5000"/>
  <sheetViews>
    <sheetView tabSelected="1" workbookViewId="0">
      <pane ySplit="7" topLeftCell="A116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81" customWidth="1"/>
    <col min="3" max="3" width="63.28515625" style="18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2" t="s">
        <v>114</v>
      </c>
      <c r="B1" s="202"/>
      <c r="C1" s="202"/>
      <c r="D1" s="202"/>
      <c r="E1" s="202"/>
      <c r="F1" s="202"/>
      <c r="G1" s="202"/>
      <c r="AG1" t="s">
        <v>115</v>
      </c>
    </row>
    <row r="2" spans="1:60" ht="24.95" customHeight="1" x14ac:dyDescent="0.2">
      <c r="A2" s="203" t="s">
        <v>7</v>
      </c>
      <c r="B2" s="49" t="s">
        <v>49</v>
      </c>
      <c r="C2" s="206" t="s">
        <v>50</v>
      </c>
      <c r="D2" s="204"/>
      <c r="E2" s="204"/>
      <c r="F2" s="204"/>
      <c r="G2" s="205"/>
      <c r="AG2" t="s">
        <v>116</v>
      </c>
    </row>
    <row r="3" spans="1:60" ht="24.95" customHeight="1" x14ac:dyDescent="0.2">
      <c r="A3" s="203" t="s">
        <v>8</v>
      </c>
      <c r="B3" s="49" t="s">
        <v>45</v>
      </c>
      <c r="C3" s="206" t="s">
        <v>46</v>
      </c>
      <c r="D3" s="204"/>
      <c r="E3" s="204"/>
      <c r="F3" s="204"/>
      <c r="G3" s="205"/>
      <c r="AC3" s="181" t="s">
        <v>116</v>
      </c>
      <c r="AG3" t="s">
        <v>117</v>
      </c>
    </row>
    <row r="4" spans="1:60" ht="24.95" customHeight="1" x14ac:dyDescent="0.2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118</v>
      </c>
    </row>
    <row r="5" spans="1:60" x14ac:dyDescent="0.2">
      <c r="D5" s="10"/>
    </row>
    <row r="6" spans="1:60" ht="38.25" x14ac:dyDescent="0.2">
      <c r="A6" s="213" t="s">
        <v>119</v>
      </c>
      <c r="B6" s="215" t="s">
        <v>120</v>
      </c>
      <c r="C6" s="215" t="s">
        <v>121</v>
      </c>
      <c r="D6" s="214" t="s">
        <v>122</v>
      </c>
      <c r="E6" s="213" t="s">
        <v>123</v>
      </c>
      <c r="F6" s="212" t="s">
        <v>124</v>
      </c>
      <c r="G6" s="213" t="s">
        <v>29</v>
      </c>
      <c r="H6" s="216" t="s">
        <v>30</v>
      </c>
      <c r="I6" s="216" t="s">
        <v>125</v>
      </c>
      <c r="J6" s="216" t="s">
        <v>31</v>
      </c>
      <c r="K6" s="216" t="s">
        <v>126</v>
      </c>
      <c r="L6" s="216" t="s">
        <v>127</v>
      </c>
      <c r="M6" s="216" t="s">
        <v>128</v>
      </c>
      <c r="N6" s="216" t="s">
        <v>129</v>
      </c>
      <c r="O6" s="216" t="s">
        <v>130</v>
      </c>
      <c r="P6" s="216" t="s">
        <v>131</v>
      </c>
      <c r="Q6" s="216" t="s">
        <v>132</v>
      </c>
      <c r="R6" s="216" t="s">
        <v>133</v>
      </c>
      <c r="S6" s="216" t="s">
        <v>134</v>
      </c>
      <c r="T6" s="216" t="s">
        <v>135</v>
      </c>
      <c r="U6" s="216" t="s">
        <v>136</v>
      </c>
      <c r="V6" s="216" t="s">
        <v>137</v>
      </c>
      <c r="W6" s="216" t="s">
        <v>138</v>
      </c>
      <c r="X6" s="216" t="s">
        <v>139</v>
      </c>
      <c r="Y6" s="216" t="s">
        <v>140</v>
      </c>
    </row>
    <row r="7" spans="1:60" hidden="1" x14ac:dyDescent="0.2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">
      <c r="A8" s="231" t="s">
        <v>141</v>
      </c>
      <c r="B8" s="232" t="s">
        <v>69</v>
      </c>
      <c r="C8" s="258" t="s">
        <v>70</v>
      </c>
      <c r="D8" s="233"/>
      <c r="E8" s="234"/>
      <c r="F8" s="235"/>
      <c r="G8" s="235">
        <f>SUMIF(AG9:AG18,"&lt;&gt;NOR",G9:G18)</f>
        <v>0</v>
      </c>
      <c r="H8" s="235"/>
      <c r="I8" s="235">
        <f>SUM(I9:I18)</f>
        <v>0</v>
      </c>
      <c r="J8" s="235"/>
      <c r="K8" s="235">
        <f>SUM(K9:K18)</f>
        <v>0</v>
      </c>
      <c r="L8" s="235"/>
      <c r="M8" s="235">
        <f>SUM(M9:M18)</f>
        <v>0</v>
      </c>
      <c r="N8" s="234"/>
      <c r="O8" s="234">
        <f>SUM(O9:O18)</f>
        <v>5.0199999999999996</v>
      </c>
      <c r="P8" s="234"/>
      <c r="Q8" s="234">
        <f>SUM(Q9:Q18)</f>
        <v>0</v>
      </c>
      <c r="R8" s="235"/>
      <c r="S8" s="235"/>
      <c r="T8" s="236"/>
      <c r="U8" s="230"/>
      <c r="V8" s="230">
        <f>SUM(V9:V18)</f>
        <v>38.339999999999996</v>
      </c>
      <c r="W8" s="230"/>
      <c r="X8" s="230"/>
      <c r="Y8" s="230"/>
      <c r="AG8" t="s">
        <v>142</v>
      </c>
    </row>
    <row r="9" spans="1:60" outlineLevel="1" x14ac:dyDescent="0.2">
      <c r="A9" s="245">
        <v>1</v>
      </c>
      <c r="B9" s="246" t="s">
        <v>143</v>
      </c>
      <c r="C9" s="259" t="s">
        <v>144</v>
      </c>
      <c r="D9" s="247" t="s">
        <v>145</v>
      </c>
      <c r="E9" s="248">
        <v>9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2.6509999999999999E-2</v>
      </c>
      <c r="O9" s="248">
        <f>ROUND(E9*N9,2)</f>
        <v>0.24</v>
      </c>
      <c r="P9" s="248">
        <v>0</v>
      </c>
      <c r="Q9" s="248">
        <f>ROUND(E9*P9,2)</f>
        <v>0</v>
      </c>
      <c r="R9" s="250" t="s">
        <v>146</v>
      </c>
      <c r="S9" s="250" t="s">
        <v>147</v>
      </c>
      <c r="T9" s="251" t="s">
        <v>147</v>
      </c>
      <c r="U9" s="228">
        <v>0.24199999999999999</v>
      </c>
      <c r="V9" s="228">
        <f>ROUND(E9*U9,2)</f>
        <v>2.1800000000000002</v>
      </c>
      <c r="W9" s="228"/>
      <c r="X9" s="228" t="s">
        <v>148</v>
      </c>
      <c r="Y9" s="228" t="s">
        <v>149</v>
      </c>
      <c r="Z9" s="217"/>
      <c r="AA9" s="217"/>
      <c r="AB9" s="217"/>
      <c r="AC9" s="217"/>
      <c r="AD9" s="217"/>
      <c r="AE9" s="217"/>
      <c r="AF9" s="217"/>
      <c r="AG9" s="217" t="s">
        <v>150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ht="22.5" outlineLevel="1" x14ac:dyDescent="0.2">
      <c r="A10" s="238">
        <v>2</v>
      </c>
      <c r="B10" s="239" t="s">
        <v>151</v>
      </c>
      <c r="C10" s="260" t="s">
        <v>152</v>
      </c>
      <c r="D10" s="240" t="s">
        <v>153</v>
      </c>
      <c r="E10" s="241">
        <v>0.13150000000000001</v>
      </c>
      <c r="F10" s="242"/>
      <c r="G10" s="243">
        <f>ROUND(E10*F10,2)</f>
        <v>0</v>
      </c>
      <c r="H10" s="242"/>
      <c r="I10" s="243">
        <f>ROUND(E10*H10,2)</f>
        <v>0</v>
      </c>
      <c r="J10" s="242"/>
      <c r="K10" s="243">
        <f>ROUND(E10*J10,2)</f>
        <v>0</v>
      </c>
      <c r="L10" s="243">
        <v>21</v>
      </c>
      <c r="M10" s="243">
        <f>G10*(1+L10/100)</f>
        <v>0</v>
      </c>
      <c r="N10" s="241">
        <v>1.7090000000000001E-2</v>
      </c>
      <c r="O10" s="241">
        <f>ROUND(E10*N10,2)</f>
        <v>0</v>
      </c>
      <c r="P10" s="241">
        <v>0</v>
      </c>
      <c r="Q10" s="241">
        <f>ROUND(E10*P10,2)</f>
        <v>0</v>
      </c>
      <c r="R10" s="243" t="s">
        <v>146</v>
      </c>
      <c r="S10" s="243" t="s">
        <v>147</v>
      </c>
      <c r="T10" s="244" t="s">
        <v>147</v>
      </c>
      <c r="U10" s="228">
        <v>16.582999999999998</v>
      </c>
      <c r="V10" s="228">
        <f>ROUND(E10*U10,2)</f>
        <v>2.1800000000000002</v>
      </c>
      <c r="W10" s="228"/>
      <c r="X10" s="228" t="s">
        <v>148</v>
      </c>
      <c r="Y10" s="228" t="s">
        <v>149</v>
      </c>
      <c r="Z10" s="217"/>
      <c r="AA10" s="217"/>
      <c r="AB10" s="217"/>
      <c r="AC10" s="217"/>
      <c r="AD10" s="217"/>
      <c r="AE10" s="217"/>
      <c r="AF10" s="217"/>
      <c r="AG10" s="217" t="s">
        <v>150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2" x14ac:dyDescent="0.2">
      <c r="A11" s="224"/>
      <c r="B11" s="225"/>
      <c r="C11" s="261" t="s">
        <v>154</v>
      </c>
      <c r="D11" s="252"/>
      <c r="E11" s="252"/>
      <c r="F11" s="252"/>
      <c r="G11" s="252"/>
      <c r="H11" s="228"/>
      <c r="I11" s="228"/>
      <c r="J11" s="228"/>
      <c r="K11" s="228"/>
      <c r="L11" s="228"/>
      <c r="M11" s="228"/>
      <c r="N11" s="227"/>
      <c r="O11" s="227"/>
      <c r="P11" s="227"/>
      <c r="Q11" s="227"/>
      <c r="R11" s="228"/>
      <c r="S11" s="228"/>
      <c r="T11" s="228"/>
      <c r="U11" s="228"/>
      <c r="V11" s="228"/>
      <c r="W11" s="228"/>
      <c r="X11" s="228"/>
      <c r="Y11" s="228"/>
      <c r="Z11" s="217"/>
      <c r="AA11" s="217"/>
      <c r="AB11" s="217"/>
      <c r="AC11" s="217"/>
      <c r="AD11" s="217"/>
      <c r="AE11" s="217"/>
      <c r="AF11" s="217"/>
      <c r="AG11" s="217" t="s">
        <v>155</v>
      </c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1" x14ac:dyDescent="0.2">
      <c r="A12" s="238">
        <v>3</v>
      </c>
      <c r="B12" s="239" t="s">
        <v>156</v>
      </c>
      <c r="C12" s="260" t="s">
        <v>157</v>
      </c>
      <c r="D12" s="240" t="s">
        <v>158</v>
      </c>
      <c r="E12" s="241">
        <v>45.499299999999998</v>
      </c>
      <c r="F12" s="242"/>
      <c r="G12" s="243">
        <f>ROUND(E12*F12,2)</f>
        <v>0</v>
      </c>
      <c r="H12" s="242"/>
      <c r="I12" s="243">
        <f>ROUND(E12*H12,2)</f>
        <v>0</v>
      </c>
      <c r="J12" s="242"/>
      <c r="K12" s="243">
        <f>ROUND(E12*J12,2)</f>
        <v>0</v>
      </c>
      <c r="L12" s="243">
        <v>21</v>
      </c>
      <c r="M12" s="243">
        <f>G12*(1+L12/100)</f>
        <v>0</v>
      </c>
      <c r="N12" s="241">
        <v>7.4709999999999999E-2</v>
      </c>
      <c r="O12" s="241">
        <f>ROUND(E12*N12,2)</f>
        <v>3.4</v>
      </c>
      <c r="P12" s="241">
        <v>0</v>
      </c>
      <c r="Q12" s="241">
        <f>ROUND(E12*P12,2)</f>
        <v>0</v>
      </c>
      <c r="R12" s="243" t="s">
        <v>146</v>
      </c>
      <c r="S12" s="243" t="s">
        <v>147</v>
      </c>
      <c r="T12" s="244" t="s">
        <v>147</v>
      </c>
      <c r="U12" s="228">
        <v>0.52915000000000001</v>
      </c>
      <c r="V12" s="228">
        <f>ROUND(E12*U12,2)</f>
        <v>24.08</v>
      </c>
      <c r="W12" s="228"/>
      <c r="X12" s="228" t="s">
        <v>148</v>
      </c>
      <c r="Y12" s="228" t="s">
        <v>149</v>
      </c>
      <c r="Z12" s="217"/>
      <c r="AA12" s="217"/>
      <c r="AB12" s="217"/>
      <c r="AC12" s="217"/>
      <c r="AD12" s="217"/>
      <c r="AE12" s="217"/>
      <c r="AF12" s="217"/>
      <c r="AG12" s="217" t="s">
        <v>150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2" x14ac:dyDescent="0.2">
      <c r="A13" s="224"/>
      <c r="B13" s="225"/>
      <c r="C13" s="261" t="s">
        <v>159</v>
      </c>
      <c r="D13" s="252"/>
      <c r="E13" s="252"/>
      <c r="F13" s="252"/>
      <c r="G13" s="252"/>
      <c r="H13" s="228"/>
      <c r="I13" s="228"/>
      <c r="J13" s="228"/>
      <c r="K13" s="228"/>
      <c r="L13" s="228"/>
      <c r="M13" s="228"/>
      <c r="N13" s="227"/>
      <c r="O13" s="227"/>
      <c r="P13" s="227"/>
      <c r="Q13" s="227"/>
      <c r="R13" s="228"/>
      <c r="S13" s="228"/>
      <c r="T13" s="228"/>
      <c r="U13" s="228"/>
      <c r="V13" s="228"/>
      <c r="W13" s="228"/>
      <c r="X13" s="228"/>
      <c r="Y13" s="228"/>
      <c r="Z13" s="217"/>
      <c r="AA13" s="217"/>
      <c r="AB13" s="217"/>
      <c r="AC13" s="217"/>
      <c r="AD13" s="217"/>
      <c r="AE13" s="217"/>
      <c r="AF13" s="217"/>
      <c r="AG13" s="217" t="s">
        <v>155</v>
      </c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1" x14ac:dyDescent="0.2">
      <c r="A14" s="238">
        <v>4</v>
      </c>
      <c r="B14" s="239" t="s">
        <v>160</v>
      </c>
      <c r="C14" s="260" t="s">
        <v>161</v>
      </c>
      <c r="D14" s="240" t="s">
        <v>158</v>
      </c>
      <c r="E14" s="241">
        <v>1.17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0.11312999999999999</v>
      </c>
      <c r="O14" s="241">
        <f>ROUND(E14*N14,2)</f>
        <v>0.13</v>
      </c>
      <c r="P14" s="241">
        <v>0</v>
      </c>
      <c r="Q14" s="241">
        <f>ROUND(E14*P14,2)</f>
        <v>0</v>
      </c>
      <c r="R14" s="243" t="s">
        <v>146</v>
      </c>
      <c r="S14" s="243" t="s">
        <v>147</v>
      </c>
      <c r="T14" s="244" t="s">
        <v>147</v>
      </c>
      <c r="U14" s="228">
        <v>0.55488999999999999</v>
      </c>
      <c r="V14" s="228">
        <f>ROUND(E14*U14,2)</f>
        <v>0.65</v>
      </c>
      <c r="W14" s="228"/>
      <c r="X14" s="228" t="s">
        <v>148</v>
      </c>
      <c r="Y14" s="228" t="s">
        <v>149</v>
      </c>
      <c r="Z14" s="217"/>
      <c r="AA14" s="217"/>
      <c r="AB14" s="217"/>
      <c r="AC14" s="217"/>
      <c r="AD14" s="217"/>
      <c r="AE14" s="217"/>
      <c r="AF14" s="217"/>
      <c r="AG14" s="217" t="s">
        <v>150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2" x14ac:dyDescent="0.2">
      <c r="A15" s="224"/>
      <c r="B15" s="225"/>
      <c r="C15" s="261" t="s">
        <v>159</v>
      </c>
      <c r="D15" s="252"/>
      <c r="E15" s="252"/>
      <c r="F15" s="252"/>
      <c r="G15" s="252"/>
      <c r="H15" s="228"/>
      <c r="I15" s="228"/>
      <c r="J15" s="228"/>
      <c r="K15" s="228"/>
      <c r="L15" s="228"/>
      <c r="M15" s="228"/>
      <c r="N15" s="227"/>
      <c r="O15" s="227"/>
      <c r="P15" s="227"/>
      <c r="Q15" s="227"/>
      <c r="R15" s="228"/>
      <c r="S15" s="228"/>
      <c r="T15" s="228"/>
      <c r="U15" s="228"/>
      <c r="V15" s="228"/>
      <c r="W15" s="228"/>
      <c r="X15" s="228"/>
      <c r="Y15" s="228"/>
      <c r="Z15" s="217"/>
      <c r="AA15" s="217"/>
      <c r="AB15" s="217"/>
      <c r="AC15" s="217"/>
      <c r="AD15" s="217"/>
      <c r="AE15" s="217"/>
      <c r="AF15" s="217"/>
      <c r="AG15" s="217" t="s">
        <v>155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1" x14ac:dyDescent="0.2">
      <c r="A16" s="245">
        <v>5</v>
      </c>
      <c r="B16" s="246" t="s">
        <v>162</v>
      </c>
      <c r="C16" s="259" t="s">
        <v>163</v>
      </c>
      <c r="D16" s="247" t="s">
        <v>158</v>
      </c>
      <c r="E16" s="248">
        <v>4.3125</v>
      </c>
      <c r="F16" s="249"/>
      <c r="G16" s="250">
        <f>ROUND(E16*F16,2)</f>
        <v>0</v>
      </c>
      <c r="H16" s="249"/>
      <c r="I16" s="250">
        <f>ROUND(E16*H16,2)</f>
        <v>0</v>
      </c>
      <c r="J16" s="249"/>
      <c r="K16" s="250">
        <f>ROUND(E16*J16,2)</f>
        <v>0</v>
      </c>
      <c r="L16" s="250">
        <v>21</v>
      </c>
      <c r="M16" s="250">
        <f>G16*(1+L16/100)</f>
        <v>0</v>
      </c>
      <c r="N16" s="248">
        <v>7.392E-2</v>
      </c>
      <c r="O16" s="248">
        <f>ROUND(E16*N16,2)</f>
        <v>0.32</v>
      </c>
      <c r="P16" s="248">
        <v>0</v>
      </c>
      <c r="Q16" s="248">
        <f>ROUND(E16*P16,2)</f>
        <v>0</v>
      </c>
      <c r="R16" s="250" t="s">
        <v>146</v>
      </c>
      <c r="S16" s="250" t="s">
        <v>147</v>
      </c>
      <c r="T16" s="251" t="s">
        <v>147</v>
      </c>
      <c r="U16" s="228">
        <v>0.77700000000000002</v>
      </c>
      <c r="V16" s="228">
        <f>ROUND(E16*U16,2)</f>
        <v>3.35</v>
      </c>
      <c r="W16" s="228"/>
      <c r="X16" s="228" t="s">
        <v>148</v>
      </c>
      <c r="Y16" s="228" t="s">
        <v>149</v>
      </c>
      <c r="Z16" s="217"/>
      <c r="AA16" s="217"/>
      <c r="AB16" s="217"/>
      <c r="AC16" s="217"/>
      <c r="AD16" s="217"/>
      <c r="AE16" s="217"/>
      <c r="AF16" s="217"/>
      <c r="AG16" s="217" t="s">
        <v>150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1" x14ac:dyDescent="0.2">
      <c r="A17" s="245">
        <v>6</v>
      </c>
      <c r="B17" s="246" t="s">
        <v>164</v>
      </c>
      <c r="C17" s="259" t="s">
        <v>165</v>
      </c>
      <c r="D17" s="247" t="s">
        <v>158</v>
      </c>
      <c r="E17" s="248">
        <v>7.21</v>
      </c>
      <c r="F17" s="249"/>
      <c r="G17" s="250">
        <f>ROUND(E17*F17,2)</f>
        <v>0</v>
      </c>
      <c r="H17" s="249"/>
      <c r="I17" s="250">
        <f>ROUND(E17*H17,2)</f>
        <v>0</v>
      </c>
      <c r="J17" s="249"/>
      <c r="K17" s="250">
        <f>ROUND(E17*J17,2)</f>
        <v>0</v>
      </c>
      <c r="L17" s="250">
        <v>21</v>
      </c>
      <c r="M17" s="250">
        <f>G17*(1+L17/100)</f>
        <v>0</v>
      </c>
      <c r="N17" s="248">
        <v>0.1114</v>
      </c>
      <c r="O17" s="248">
        <f>ROUND(E17*N17,2)</f>
        <v>0.8</v>
      </c>
      <c r="P17" s="248">
        <v>0</v>
      </c>
      <c r="Q17" s="248">
        <f>ROUND(E17*P17,2)</f>
        <v>0</v>
      </c>
      <c r="R17" s="250" t="s">
        <v>146</v>
      </c>
      <c r="S17" s="250" t="s">
        <v>147</v>
      </c>
      <c r="T17" s="251" t="s">
        <v>147</v>
      </c>
      <c r="U17" s="228">
        <v>0.81899999999999995</v>
      </c>
      <c r="V17" s="228">
        <f>ROUND(E17*U17,2)</f>
        <v>5.9</v>
      </c>
      <c r="W17" s="228"/>
      <c r="X17" s="228" t="s">
        <v>148</v>
      </c>
      <c r="Y17" s="228" t="s">
        <v>149</v>
      </c>
      <c r="Z17" s="217"/>
      <c r="AA17" s="217"/>
      <c r="AB17" s="217"/>
      <c r="AC17" s="217"/>
      <c r="AD17" s="217"/>
      <c r="AE17" s="217"/>
      <c r="AF17" s="217"/>
      <c r="AG17" s="217" t="s">
        <v>150</v>
      </c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ht="22.5" outlineLevel="1" x14ac:dyDescent="0.2">
      <c r="A18" s="245">
        <v>7</v>
      </c>
      <c r="B18" s="246" t="s">
        <v>166</v>
      </c>
      <c r="C18" s="259" t="s">
        <v>167</v>
      </c>
      <c r="D18" s="247" t="s">
        <v>153</v>
      </c>
      <c r="E18" s="248">
        <v>0.13150000000000001</v>
      </c>
      <c r="F18" s="249"/>
      <c r="G18" s="250">
        <f>ROUND(E18*F18,2)</f>
        <v>0</v>
      </c>
      <c r="H18" s="249"/>
      <c r="I18" s="250">
        <f>ROUND(E18*H18,2)</f>
        <v>0</v>
      </c>
      <c r="J18" s="249"/>
      <c r="K18" s="250">
        <f>ROUND(E18*J18,2)</f>
        <v>0</v>
      </c>
      <c r="L18" s="250">
        <v>21</v>
      </c>
      <c r="M18" s="250">
        <f>G18*(1+L18/100)</f>
        <v>0</v>
      </c>
      <c r="N18" s="248">
        <v>1</v>
      </c>
      <c r="O18" s="248">
        <f>ROUND(E18*N18,2)</f>
        <v>0.13</v>
      </c>
      <c r="P18" s="248">
        <v>0</v>
      </c>
      <c r="Q18" s="248">
        <f>ROUND(E18*P18,2)</f>
        <v>0</v>
      </c>
      <c r="R18" s="250" t="s">
        <v>168</v>
      </c>
      <c r="S18" s="250" t="s">
        <v>147</v>
      </c>
      <c r="T18" s="251" t="s">
        <v>169</v>
      </c>
      <c r="U18" s="228">
        <v>0</v>
      </c>
      <c r="V18" s="228">
        <f>ROUND(E18*U18,2)</f>
        <v>0</v>
      </c>
      <c r="W18" s="228"/>
      <c r="X18" s="228" t="s">
        <v>170</v>
      </c>
      <c r="Y18" s="228" t="s">
        <v>149</v>
      </c>
      <c r="Z18" s="217"/>
      <c r="AA18" s="217"/>
      <c r="AB18" s="217"/>
      <c r="AC18" s="217"/>
      <c r="AD18" s="217"/>
      <c r="AE18" s="217"/>
      <c r="AF18" s="217"/>
      <c r="AG18" s="217" t="s">
        <v>171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x14ac:dyDescent="0.2">
      <c r="A19" s="231" t="s">
        <v>141</v>
      </c>
      <c r="B19" s="232" t="s">
        <v>71</v>
      </c>
      <c r="C19" s="258" t="s">
        <v>72</v>
      </c>
      <c r="D19" s="233"/>
      <c r="E19" s="234"/>
      <c r="F19" s="235"/>
      <c r="G19" s="235">
        <f>SUMIF(AG20:AG20,"&lt;&gt;NOR",G20:G20)</f>
        <v>0</v>
      </c>
      <c r="H19" s="235"/>
      <c r="I19" s="235">
        <f>SUM(I20:I20)</f>
        <v>0</v>
      </c>
      <c r="J19" s="235"/>
      <c r="K19" s="235">
        <f>SUM(K20:K20)</f>
        <v>0</v>
      </c>
      <c r="L19" s="235"/>
      <c r="M19" s="235">
        <f>SUM(M20:M20)</f>
        <v>0</v>
      </c>
      <c r="N19" s="234"/>
      <c r="O19" s="234">
        <f>SUM(O20:O20)</f>
        <v>0.48</v>
      </c>
      <c r="P19" s="234"/>
      <c r="Q19" s="234">
        <f>SUM(Q20:Q20)</f>
        <v>0</v>
      </c>
      <c r="R19" s="235"/>
      <c r="S19" s="235"/>
      <c r="T19" s="236"/>
      <c r="U19" s="230"/>
      <c r="V19" s="230">
        <f>SUM(V20:V20)</f>
        <v>40.03</v>
      </c>
      <c r="W19" s="230"/>
      <c r="X19" s="230"/>
      <c r="Y19" s="230"/>
      <c r="AG19" t="s">
        <v>142</v>
      </c>
    </row>
    <row r="20" spans="1:60" ht="33.75" outlineLevel="1" x14ac:dyDescent="0.2">
      <c r="A20" s="245">
        <v>8</v>
      </c>
      <c r="B20" s="246" t="s">
        <v>172</v>
      </c>
      <c r="C20" s="259" t="s">
        <v>173</v>
      </c>
      <c r="D20" s="247" t="s">
        <v>158</v>
      </c>
      <c r="E20" s="248">
        <v>39.594999999999999</v>
      </c>
      <c r="F20" s="249"/>
      <c r="G20" s="250">
        <f>ROUND(E20*F20,2)</f>
        <v>0</v>
      </c>
      <c r="H20" s="249"/>
      <c r="I20" s="250">
        <f>ROUND(E20*H20,2)</f>
        <v>0</v>
      </c>
      <c r="J20" s="249"/>
      <c r="K20" s="250">
        <f>ROUND(E20*J20,2)</f>
        <v>0</v>
      </c>
      <c r="L20" s="250">
        <v>21</v>
      </c>
      <c r="M20" s="250">
        <f>G20*(1+L20/100)</f>
        <v>0</v>
      </c>
      <c r="N20" s="248">
        <v>1.2149999999999999E-2</v>
      </c>
      <c r="O20" s="248">
        <f>ROUND(E20*N20,2)</f>
        <v>0.48</v>
      </c>
      <c r="P20" s="248">
        <v>0</v>
      </c>
      <c r="Q20" s="248">
        <f>ROUND(E20*P20,2)</f>
        <v>0</v>
      </c>
      <c r="R20" s="250" t="s">
        <v>146</v>
      </c>
      <c r="S20" s="250" t="s">
        <v>147</v>
      </c>
      <c r="T20" s="251" t="s">
        <v>147</v>
      </c>
      <c r="U20" s="228">
        <v>1.0109999999999999</v>
      </c>
      <c r="V20" s="228">
        <f>ROUND(E20*U20,2)</f>
        <v>40.03</v>
      </c>
      <c r="W20" s="228"/>
      <c r="X20" s="228" t="s">
        <v>148</v>
      </c>
      <c r="Y20" s="228" t="s">
        <v>149</v>
      </c>
      <c r="Z20" s="217"/>
      <c r="AA20" s="217"/>
      <c r="AB20" s="217"/>
      <c r="AC20" s="217"/>
      <c r="AD20" s="217"/>
      <c r="AE20" s="217"/>
      <c r="AF20" s="217"/>
      <c r="AG20" s="217" t="s">
        <v>150</v>
      </c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x14ac:dyDescent="0.2">
      <c r="A21" s="231" t="s">
        <v>141</v>
      </c>
      <c r="B21" s="232" t="s">
        <v>73</v>
      </c>
      <c r="C21" s="258" t="s">
        <v>74</v>
      </c>
      <c r="D21" s="233"/>
      <c r="E21" s="234"/>
      <c r="F21" s="235"/>
      <c r="G21" s="235">
        <f>SUMIF(AG22:AG29,"&lt;&gt;NOR",G22:G29)</f>
        <v>0</v>
      </c>
      <c r="H21" s="235"/>
      <c r="I21" s="235">
        <f>SUM(I22:I29)</f>
        <v>0</v>
      </c>
      <c r="J21" s="235"/>
      <c r="K21" s="235">
        <f>SUM(K22:K29)</f>
        <v>0</v>
      </c>
      <c r="L21" s="235"/>
      <c r="M21" s="235">
        <f>SUM(M22:M29)</f>
        <v>0</v>
      </c>
      <c r="N21" s="234"/>
      <c r="O21" s="234">
        <f>SUM(O22:O29)</f>
        <v>13.87</v>
      </c>
      <c r="P21" s="234"/>
      <c r="Q21" s="234">
        <f>SUM(Q22:Q29)</f>
        <v>0</v>
      </c>
      <c r="R21" s="235"/>
      <c r="S21" s="235"/>
      <c r="T21" s="236"/>
      <c r="U21" s="230"/>
      <c r="V21" s="230">
        <f>SUM(V22:V29)</f>
        <v>219.10999999999999</v>
      </c>
      <c r="W21" s="230"/>
      <c r="X21" s="230"/>
      <c r="Y21" s="230"/>
      <c r="AG21" t="s">
        <v>142</v>
      </c>
    </row>
    <row r="22" spans="1:60" ht="22.5" outlineLevel="1" x14ac:dyDescent="0.2">
      <c r="A22" s="238">
        <v>9</v>
      </c>
      <c r="B22" s="239" t="s">
        <v>174</v>
      </c>
      <c r="C22" s="260" t="s">
        <v>175</v>
      </c>
      <c r="D22" s="240" t="s">
        <v>158</v>
      </c>
      <c r="E22" s="241">
        <v>330.03152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21</v>
      </c>
      <c r="M22" s="243">
        <f>G22*(1+L22/100)</f>
        <v>0</v>
      </c>
      <c r="N22" s="241">
        <v>3.9600000000000003E-2</v>
      </c>
      <c r="O22" s="241">
        <f>ROUND(E22*N22,2)</f>
        <v>13.07</v>
      </c>
      <c r="P22" s="241">
        <v>0</v>
      </c>
      <c r="Q22" s="241">
        <f>ROUND(E22*P22,2)</f>
        <v>0</v>
      </c>
      <c r="R22" s="243" t="s">
        <v>146</v>
      </c>
      <c r="S22" s="243" t="s">
        <v>147</v>
      </c>
      <c r="T22" s="244" t="s">
        <v>147</v>
      </c>
      <c r="U22" s="228">
        <v>0.48</v>
      </c>
      <c r="V22" s="228">
        <f>ROUND(E22*U22,2)</f>
        <v>158.41999999999999</v>
      </c>
      <c r="W22" s="228"/>
      <c r="X22" s="228" t="s">
        <v>148</v>
      </c>
      <c r="Y22" s="228" t="s">
        <v>149</v>
      </c>
      <c r="Z22" s="217"/>
      <c r="AA22" s="217"/>
      <c r="AB22" s="217"/>
      <c r="AC22" s="217"/>
      <c r="AD22" s="217"/>
      <c r="AE22" s="217"/>
      <c r="AF22" s="217"/>
      <c r="AG22" s="217" t="s">
        <v>150</v>
      </c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outlineLevel="2" x14ac:dyDescent="0.2">
      <c r="A23" s="224"/>
      <c r="B23" s="225"/>
      <c r="C23" s="261" t="s">
        <v>176</v>
      </c>
      <c r="D23" s="252"/>
      <c r="E23" s="252"/>
      <c r="F23" s="252"/>
      <c r="G23" s="252"/>
      <c r="H23" s="228"/>
      <c r="I23" s="228"/>
      <c r="J23" s="228"/>
      <c r="K23" s="228"/>
      <c r="L23" s="228"/>
      <c r="M23" s="228"/>
      <c r="N23" s="227"/>
      <c r="O23" s="227"/>
      <c r="P23" s="227"/>
      <c r="Q23" s="227"/>
      <c r="R23" s="228"/>
      <c r="S23" s="228"/>
      <c r="T23" s="228"/>
      <c r="U23" s="228"/>
      <c r="V23" s="228"/>
      <c r="W23" s="228"/>
      <c r="X23" s="228"/>
      <c r="Y23" s="228"/>
      <c r="Z23" s="217"/>
      <c r="AA23" s="217"/>
      <c r="AB23" s="217"/>
      <c r="AC23" s="217"/>
      <c r="AD23" s="217"/>
      <c r="AE23" s="217"/>
      <c r="AF23" s="217"/>
      <c r="AG23" s="217" t="s">
        <v>155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2" x14ac:dyDescent="0.2">
      <c r="A24" s="224"/>
      <c r="B24" s="225"/>
      <c r="C24" s="262" t="s">
        <v>177</v>
      </c>
      <c r="D24" s="253"/>
      <c r="E24" s="253"/>
      <c r="F24" s="253"/>
      <c r="G24" s="253"/>
      <c r="H24" s="228"/>
      <c r="I24" s="228"/>
      <c r="J24" s="228"/>
      <c r="K24" s="228"/>
      <c r="L24" s="228"/>
      <c r="M24" s="228"/>
      <c r="N24" s="227"/>
      <c r="O24" s="227"/>
      <c r="P24" s="227"/>
      <c r="Q24" s="227"/>
      <c r="R24" s="228"/>
      <c r="S24" s="228"/>
      <c r="T24" s="228"/>
      <c r="U24" s="228"/>
      <c r="V24" s="228"/>
      <c r="W24" s="228"/>
      <c r="X24" s="228"/>
      <c r="Y24" s="228"/>
      <c r="Z24" s="217"/>
      <c r="AA24" s="217"/>
      <c r="AB24" s="217"/>
      <c r="AC24" s="217"/>
      <c r="AD24" s="217"/>
      <c r="AE24" s="217"/>
      <c r="AF24" s="217"/>
      <c r="AG24" s="217" t="s">
        <v>178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1" x14ac:dyDescent="0.2">
      <c r="A25" s="245">
        <v>10</v>
      </c>
      <c r="B25" s="246" t="s">
        <v>179</v>
      </c>
      <c r="C25" s="259" t="s">
        <v>180</v>
      </c>
      <c r="D25" s="247" t="s">
        <v>158</v>
      </c>
      <c r="E25" s="248">
        <v>101.53400000000001</v>
      </c>
      <c r="F25" s="249"/>
      <c r="G25" s="250">
        <f>ROUND(E25*F25,2)</f>
        <v>0</v>
      </c>
      <c r="H25" s="249"/>
      <c r="I25" s="250">
        <f>ROUND(E25*H25,2)</f>
        <v>0</v>
      </c>
      <c r="J25" s="249"/>
      <c r="K25" s="250">
        <f>ROUND(E25*J25,2)</f>
        <v>0</v>
      </c>
      <c r="L25" s="250">
        <v>21</v>
      </c>
      <c r="M25" s="250">
        <f>G25*(1+L25/100)</f>
        <v>0</v>
      </c>
      <c r="N25" s="248">
        <v>1.9000000000000001E-4</v>
      </c>
      <c r="O25" s="248">
        <f>ROUND(E25*N25,2)</f>
        <v>0.02</v>
      </c>
      <c r="P25" s="248">
        <v>0</v>
      </c>
      <c r="Q25" s="248">
        <f>ROUND(E25*P25,2)</f>
        <v>0</v>
      </c>
      <c r="R25" s="250" t="s">
        <v>146</v>
      </c>
      <c r="S25" s="250" t="s">
        <v>147</v>
      </c>
      <c r="T25" s="251" t="s">
        <v>147</v>
      </c>
      <c r="U25" s="228">
        <v>5.1999999999999998E-2</v>
      </c>
      <c r="V25" s="228">
        <f>ROUND(E25*U25,2)</f>
        <v>5.28</v>
      </c>
      <c r="W25" s="228"/>
      <c r="X25" s="228" t="s">
        <v>148</v>
      </c>
      <c r="Y25" s="228" t="s">
        <v>149</v>
      </c>
      <c r="Z25" s="217"/>
      <c r="AA25" s="217"/>
      <c r="AB25" s="217"/>
      <c r="AC25" s="217"/>
      <c r="AD25" s="217"/>
      <c r="AE25" s="217"/>
      <c r="AF25" s="217"/>
      <c r="AG25" s="217" t="s">
        <v>150</v>
      </c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ht="22.5" outlineLevel="1" x14ac:dyDescent="0.2">
      <c r="A26" s="238">
        <v>11</v>
      </c>
      <c r="B26" s="239" t="s">
        <v>181</v>
      </c>
      <c r="C26" s="260" t="s">
        <v>182</v>
      </c>
      <c r="D26" s="240" t="s">
        <v>158</v>
      </c>
      <c r="E26" s="241">
        <v>101.53400000000001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21</v>
      </c>
      <c r="M26" s="243">
        <f>G26*(1+L26/100)</f>
        <v>0</v>
      </c>
      <c r="N26" s="241">
        <v>7.3499999999999998E-3</v>
      </c>
      <c r="O26" s="241">
        <f>ROUND(E26*N26,2)</f>
        <v>0.75</v>
      </c>
      <c r="P26" s="241">
        <v>0</v>
      </c>
      <c r="Q26" s="241">
        <f>ROUND(E26*P26,2)</f>
        <v>0</v>
      </c>
      <c r="R26" s="243" t="s">
        <v>146</v>
      </c>
      <c r="S26" s="243" t="s">
        <v>147</v>
      </c>
      <c r="T26" s="244" t="s">
        <v>147</v>
      </c>
      <c r="U26" s="228">
        <v>0.32500000000000001</v>
      </c>
      <c r="V26" s="228">
        <f>ROUND(E26*U26,2)</f>
        <v>33</v>
      </c>
      <c r="W26" s="228"/>
      <c r="X26" s="228" t="s">
        <v>148</v>
      </c>
      <c r="Y26" s="228" t="s">
        <v>149</v>
      </c>
      <c r="Z26" s="217"/>
      <c r="AA26" s="217"/>
      <c r="AB26" s="217"/>
      <c r="AC26" s="217"/>
      <c r="AD26" s="217"/>
      <c r="AE26" s="217"/>
      <c r="AF26" s="217"/>
      <c r="AG26" s="217" t="s">
        <v>150</v>
      </c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2" x14ac:dyDescent="0.2">
      <c r="A27" s="224"/>
      <c r="B27" s="225"/>
      <c r="C27" s="261" t="s">
        <v>183</v>
      </c>
      <c r="D27" s="252"/>
      <c r="E27" s="252"/>
      <c r="F27" s="252"/>
      <c r="G27" s="252"/>
      <c r="H27" s="228"/>
      <c r="I27" s="228"/>
      <c r="J27" s="228"/>
      <c r="K27" s="228"/>
      <c r="L27" s="228"/>
      <c r="M27" s="228"/>
      <c r="N27" s="227"/>
      <c r="O27" s="227"/>
      <c r="P27" s="227"/>
      <c r="Q27" s="227"/>
      <c r="R27" s="228"/>
      <c r="S27" s="228"/>
      <c r="T27" s="228"/>
      <c r="U27" s="228"/>
      <c r="V27" s="228"/>
      <c r="W27" s="228"/>
      <c r="X27" s="228"/>
      <c r="Y27" s="228"/>
      <c r="Z27" s="217"/>
      <c r="AA27" s="217"/>
      <c r="AB27" s="217"/>
      <c r="AC27" s="217"/>
      <c r="AD27" s="217"/>
      <c r="AE27" s="217"/>
      <c r="AF27" s="217"/>
      <c r="AG27" s="217" t="s">
        <v>155</v>
      </c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1" x14ac:dyDescent="0.2">
      <c r="A28" s="238">
        <v>12</v>
      </c>
      <c r="B28" s="239" t="s">
        <v>184</v>
      </c>
      <c r="C28" s="260" t="s">
        <v>185</v>
      </c>
      <c r="D28" s="240" t="s">
        <v>158</v>
      </c>
      <c r="E28" s="241">
        <v>93.392600000000002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21</v>
      </c>
      <c r="M28" s="243">
        <f>G28*(1+L28/100)</f>
        <v>0</v>
      </c>
      <c r="N28" s="241">
        <v>3.6000000000000002E-4</v>
      </c>
      <c r="O28" s="241">
        <f>ROUND(E28*N28,2)</f>
        <v>0.03</v>
      </c>
      <c r="P28" s="241">
        <v>0</v>
      </c>
      <c r="Q28" s="241">
        <f>ROUND(E28*P28,2)</f>
        <v>0</v>
      </c>
      <c r="R28" s="243" t="s">
        <v>146</v>
      </c>
      <c r="S28" s="243" t="s">
        <v>147</v>
      </c>
      <c r="T28" s="244" t="s">
        <v>147</v>
      </c>
      <c r="U28" s="228">
        <v>0.24</v>
      </c>
      <c r="V28" s="228">
        <f>ROUND(E28*U28,2)</f>
        <v>22.41</v>
      </c>
      <c r="W28" s="228"/>
      <c r="X28" s="228" t="s">
        <v>148</v>
      </c>
      <c r="Y28" s="228" t="s">
        <v>149</v>
      </c>
      <c r="Z28" s="217"/>
      <c r="AA28" s="217"/>
      <c r="AB28" s="217"/>
      <c r="AC28" s="217"/>
      <c r="AD28" s="217"/>
      <c r="AE28" s="217"/>
      <c r="AF28" s="217"/>
      <c r="AG28" s="217" t="s">
        <v>150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2" x14ac:dyDescent="0.2">
      <c r="A29" s="224"/>
      <c r="B29" s="225"/>
      <c r="C29" s="261" t="s">
        <v>186</v>
      </c>
      <c r="D29" s="252"/>
      <c r="E29" s="252"/>
      <c r="F29" s="252"/>
      <c r="G29" s="252"/>
      <c r="H29" s="228"/>
      <c r="I29" s="228"/>
      <c r="J29" s="228"/>
      <c r="K29" s="228"/>
      <c r="L29" s="228"/>
      <c r="M29" s="228"/>
      <c r="N29" s="227"/>
      <c r="O29" s="227"/>
      <c r="P29" s="227"/>
      <c r="Q29" s="227"/>
      <c r="R29" s="228"/>
      <c r="S29" s="228"/>
      <c r="T29" s="228"/>
      <c r="U29" s="228"/>
      <c r="V29" s="228"/>
      <c r="W29" s="228"/>
      <c r="X29" s="228"/>
      <c r="Y29" s="228"/>
      <c r="Z29" s="217"/>
      <c r="AA29" s="217"/>
      <c r="AB29" s="217"/>
      <c r="AC29" s="217"/>
      <c r="AD29" s="217"/>
      <c r="AE29" s="217"/>
      <c r="AF29" s="217"/>
      <c r="AG29" s="217" t="s">
        <v>155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x14ac:dyDescent="0.2">
      <c r="A30" s="231" t="s">
        <v>141</v>
      </c>
      <c r="B30" s="232" t="s">
        <v>75</v>
      </c>
      <c r="C30" s="258" t="s">
        <v>76</v>
      </c>
      <c r="D30" s="233"/>
      <c r="E30" s="234"/>
      <c r="F30" s="235"/>
      <c r="G30" s="235">
        <f>SUMIF(AG31:AG38,"&lt;&gt;NOR",G31:G38)</f>
        <v>0</v>
      </c>
      <c r="H30" s="235"/>
      <c r="I30" s="235">
        <f>SUM(I31:I38)</f>
        <v>0</v>
      </c>
      <c r="J30" s="235"/>
      <c r="K30" s="235">
        <f>SUM(K31:K38)</f>
        <v>0</v>
      </c>
      <c r="L30" s="235"/>
      <c r="M30" s="235">
        <f>SUM(M31:M38)</f>
        <v>0</v>
      </c>
      <c r="N30" s="234"/>
      <c r="O30" s="234">
        <f>SUM(O31:O38)</f>
        <v>9.33</v>
      </c>
      <c r="P30" s="234"/>
      <c r="Q30" s="234">
        <f>SUM(Q31:Q38)</f>
        <v>0</v>
      </c>
      <c r="R30" s="235"/>
      <c r="S30" s="235"/>
      <c r="T30" s="236"/>
      <c r="U30" s="230"/>
      <c r="V30" s="230">
        <f>SUM(V31:V38)</f>
        <v>27.7</v>
      </c>
      <c r="W30" s="230"/>
      <c r="X30" s="230"/>
      <c r="Y30" s="230"/>
      <c r="AG30" t="s">
        <v>142</v>
      </c>
    </row>
    <row r="31" spans="1:60" outlineLevel="1" x14ac:dyDescent="0.2">
      <c r="A31" s="238">
        <v>13</v>
      </c>
      <c r="B31" s="239" t="s">
        <v>187</v>
      </c>
      <c r="C31" s="260" t="s">
        <v>188</v>
      </c>
      <c r="D31" s="240" t="s">
        <v>189</v>
      </c>
      <c r="E31" s="241">
        <v>3.35318</v>
      </c>
      <c r="F31" s="242"/>
      <c r="G31" s="243">
        <f>ROUND(E31*F31,2)</f>
        <v>0</v>
      </c>
      <c r="H31" s="242"/>
      <c r="I31" s="243">
        <f>ROUND(E31*H31,2)</f>
        <v>0</v>
      </c>
      <c r="J31" s="242"/>
      <c r="K31" s="243">
        <f>ROUND(E31*J31,2)</f>
        <v>0</v>
      </c>
      <c r="L31" s="243">
        <v>21</v>
      </c>
      <c r="M31" s="243">
        <f>G31*(1+L31/100)</f>
        <v>0</v>
      </c>
      <c r="N31" s="241">
        <v>2.5249999999999999</v>
      </c>
      <c r="O31" s="241">
        <f>ROUND(E31*N31,2)</f>
        <v>8.4700000000000006</v>
      </c>
      <c r="P31" s="241">
        <v>0</v>
      </c>
      <c r="Q31" s="241">
        <f>ROUND(E31*P31,2)</f>
        <v>0</v>
      </c>
      <c r="R31" s="243" t="s">
        <v>146</v>
      </c>
      <c r="S31" s="243" t="s">
        <v>147</v>
      </c>
      <c r="T31" s="244" t="s">
        <v>147</v>
      </c>
      <c r="U31" s="228">
        <v>3.2130000000000001</v>
      </c>
      <c r="V31" s="228">
        <f>ROUND(E31*U31,2)</f>
        <v>10.77</v>
      </c>
      <c r="W31" s="228"/>
      <c r="X31" s="228" t="s">
        <v>148</v>
      </c>
      <c r="Y31" s="228" t="s">
        <v>149</v>
      </c>
      <c r="Z31" s="217"/>
      <c r="AA31" s="217"/>
      <c r="AB31" s="217"/>
      <c r="AC31" s="217"/>
      <c r="AD31" s="217"/>
      <c r="AE31" s="217"/>
      <c r="AF31" s="217"/>
      <c r="AG31" s="217" t="s">
        <v>150</v>
      </c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2" x14ac:dyDescent="0.2">
      <c r="A32" s="224"/>
      <c r="B32" s="225"/>
      <c r="C32" s="261" t="s">
        <v>190</v>
      </c>
      <c r="D32" s="252"/>
      <c r="E32" s="252"/>
      <c r="F32" s="252"/>
      <c r="G32" s="252"/>
      <c r="H32" s="228"/>
      <c r="I32" s="228"/>
      <c r="J32" s="228"/>
      <c r="K32" s="228"/>
      <c r="L32" s="228"/>
      <c r="M32" s="228"/>
      <c r="N32" s="227"/>
      <c r="O32" s="227"/>
      <c r="P32" s="227"/>
      <c r="Q32" s="227"/>
      <c r="R32" s="228"/>
      <c r="S32" s="228"/>
      <c r="T32" s="228"/>
      <c r="U32" s="228"/>
      <c r="V32" s="228"/>
      <c r="W32" s="228"/>
      <c r="X32" s="228"/>
      <c r="Y32" s="228"/>
      <c r="Z32" s="217"/>
      <c r="AA32" s="217"/>
      <c r="AB32" s="217"/>
      <c r="AC32" s="217"/>
      <c r="AD32" s="217"/>
      <c r="AE32" s="217"/>
      <c r="AF32" s="217"/>
      <c r="AG32" s="217" t="s">
        <v>155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ht="22.5" outlineLevel="1" x14ac:dyDescent="0.2">
      <c r="A33" s="238">
        <v>14</v>
      </c>
      <c r="B33" s="239" t="s">
        <v>191</v>
      </c>
      <c r="C33" s="260" t="s">
        <v>192</v>
      </c>
      <c r="D33" s="240" t="s">
        <v>153</v>
      </c>
      <c r="E33" s="241">
        <v>8.8020000000000001E-2</v>
      </c>
      <c r="F33" s="242"/>
      <c r="G33" s="243">
        <f>ROUND(E33*F33,2)</f>
        <v>0</v>
      </c>
      <c r="H33" s="242"/>
      <c r="I33" s="243">
        <f>ROUND(E33*H33,2)</f>
        <v>0</v>
      </c>
      <c r="J33" s="242"/>
      <c r="K33" s="243">
        <f>ROUND(E33*J33,2)</f>
        <v>0</v>
      </c>
      <c r="L33" s="243">
        <v>21</v>
      </c>
      <c r="M33" s="243">
        <f>G33*(1+L33/100)</f>
        <v>0</v>
      </c>
      <c r="N33" s="241">
        <v>1.0800399999999999</v>
      </c>
      <c r="O33" s="241">
        <f>ROUND(E33*N33,2)</f>
        <v>0.1</v>
      </c>
      <c r="P33" s="241">
        <v>0</v>
      </c>
      <c r="Q33" s="241">
        <f>ROUND(E33*P33,2)</f>
        <v>0</v>
      </c>
      <c r="R33" s="243" t="s">
        <v>146</v>
      </c>
      <c r="S33" s="243" t="s">
        <v>147</v>
      </c>
      <c r="T33" s="244" t="s">
        <v>169</v>
      </c>
      <c r="U33" s="228">
        <v>15.231</v>
      </c>
      <c r="V33" s="228">
        <f>ROUND(E33*U33,2)</f>
        <v>1.34</v>
      </c>
      <c r="W33" s="228"/>
      <c r="X33" s="228" t="s">
        <v>148</v>
      </c>
      <c r="Y33" s="228" t="s">
        <v>149</v>
      </c>
      <c r="Z33" s="217"/>
      <c r="AA33" s="217"/>
      <c r="AB33" s="217"/>
      <c r="AC33" s="217"/>
      <c r="AD33" s="217"/>
      <c r="AE33" s="217"/>
      <c r="AF33" s="217"/>
      <c r="AG33" s="217" t="s">
        <v>150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2" x14ac:dyDescent="0.2">
      <c r="A34" s="224"/>
      <c r="B34" s="225"/>
      <c r="C34" s="261" t="s">
        <v>193</v>
      </c>
      <c r="D34" s="252"/>
      <c r="E34" s="252"/>
      <c r="F34" s="252"/>
      <c r="G34" s="252"/>
      <c r="H34" s="228"/>
      <c r="I34" s="228"/>
      <c r="J34" s="228"/>
      <c r="K34" s="228"/>
      <c r="L34" s="228"/>
      <c r="M34" s="228"/>
      <c r="N34" s="227"/>
      <c r="O34" s="227"/>
      <c r="P34" s="227"/>
      <c r="Q34" s="227"/>
      <c r="R34" s="228"/>
      <c r="S34" s="228"/>
      <c r="T34" s="228"/>
      <c r="U34" s="228"/>
      <c r="V34" s="228"/>
      <c r="W34" s="228"/>
      <c r="X34" s="228"/>
      <c r="Y34" s="228"/>
      <c r="Z34" s="217"/>
      <c r="AA34" s="217"/>
      <c r="AB34" s="217"/>
      <c r="AC34" s="217"/>
      <c r="AD34" s="217"/>
      <c r="AE34" s="217"/>
      <c r="AF34" s="217"/>
      <c r="AG34" s="217" t="s">
        <v>155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ht="22.5" outlineLevel="1" x14ac:dyDescent="0.2">
      <c r="A35" s="238">
        <v>15</v>
      </c>
      <c r="B35" s="239" t="s">
        <v>194</v>
      </c>
      <c r="C35" s="260" t="s">
        <v>195</v>
      </c>
      <c r="D35" s="240" t="s">
        <v>158</v>
      </c>
      <c r="E35" s="241">
        <v>41.9148</v>
      </c>
      <c r="F35" s="242"/>
      <c r="G35" s="243">
        <f>ROUND(E35*F35,2)</f>
        <v>0</v>
      </c>
      <c r="H35" s="242"/>
      <c r="I35" s="243">
        <f>ROUND(E35*H35,2)</f>
        <v>0</v>
      </c>
      <c r="J35" s="242"/>
      <c r="K35" s="243">
        <f>ROUND(E35*J35,2)</f>
        <v>0</v>
      </c>
      <c r="L35" s="243">
        <v>21</v>
      </c>
      <c r="M35" s="243">
        <f>G35*(1+L35/100)</f>
        <v>0</v>
      </c>
      <c r="N35" s="241">
        <v>1.7850000000000001E-2</v>
      </c>
      <c r="O35" s="241">
        <f>ROUND(E35*N35,2)</f>
        <v>0.75</v>
      </c>
      <c r="P35" s="241">
        <v>0</v>
      </c>
      <c r="Q35" s="241">
        <f>ROUND(E35*P35,2)</f>
        <v>0</v>
      </c>
      <c r="R35" s="243" t="s">
        <v>146</v>
      </c>
      <c r="S35" s="243" t="s">
        <v>147</v>
      </c>
      <c r="T35" s="244" t="s">
        <v>147</v>
      </c>
      <c r="U35" s="228">
        <v>0.28199999999999997</v>
      </c>
      <c r="V35" s="228">
        <f>ROUND(E35*U35,2)</f>
        <v>11.82</v>
      </c>
      <c r="W35" s="228"/>
      <c r="X35" s="228" t="s">
        <v>148</v>
      </c>
      <c r="Y35" s="228" t="s">
        <v>149</v>
      </c>
      <c r="Z35" s="217"/>
      <c r="AA35" s="217"/>
      <c r="AB35" s="217"/>
      <c r="AC35" s="217"/>
      <c r="AD35" s="217"/>
      <c r="AE35" s="217"/>
      <c r="AF35" s="217"/>
      <c r="AG35" s="217" t="s">
        <v>150</v>
      </c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2" x14ac:dyDescent="0.2">
      <c r="A36" s="224"/>
      <c r="B36" s="225"/>
      <c r="C36" s="261" t="s">
        <v>196</v>
      </c>
      <c r="D36" s="252"/>
      <c r="E36" s="252"/>
      <c r="F36" s="252"/>
      <c r="G36" s="252"/>
      <c r="H36" s="228"/>
      <c r="I36" s="228"/>
      <c r="J36" s="228"/>
      <c r="K36" s="228"/>
      <c r="L36" s="228"/>
      <c r="M36" s="228"/>
      <c r="N36" s="227"/>
      <c r="O36" s="227"/>
      <c r="P36" s="227"/>
      <c r="Q36" s="227"/>
      <c r="R36" s="228"/>
      <c r="S36" s="228"/>
      <c r="T36" s="228"/>
      <c r="U36" s="228"/>
      <c r="V36" s="228"/>
      <c r="W36" s="228"/>
      <c r="X36" s="228"/>
      <c r="Y36" s="228"/>
      <c r="Z36" s="217"/>
      <c r="AA36" s="217"/>
      <c r="AB36" s="217"/>
      <c r="AC36" s="217"/>
      <c r="AD36" s="217"/>
      <c r="AE36" s="217"/>
      <c r="AF36" s="217"/>
      <c r="AG36" s="217" t="s">
        <v>155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1" x14ac:dyDescent="0.2">
      <c r="A37" s="238">
        <v>16</v>
      </c>
      <c r="B37" s="239" t="s">
        <v>197</v>
      </c>
      <c r="C37" s="260" t="s">
        <v>198</v>
      </c>
      <c r="D37" s="240" t="s">
        <v>158</v>
      </c>
      <c r="E37" s="241">
        <v>41.9148</v>
      </c>
      <c r="F37" s="242"/>
      <c r="G37" s="243">
        <f>ROUND(E37*F37,2)</f>
        <v>0</v>
      </c>
      <c r="H37" s="242"/>
      <c r="I37" s="243">
        <f>ROUND(E37*H37,2)</f>
        <v>0</v>
      </c>
      <c r="J37" s="242"/>
      <c r="K37" s="243">
        <f>ROUND(E37*J37,2)</f>
        <v>0</v>
      </c>
      <c r="L37" s="243">
        <v>21</v>
      </c>
      <c r="M37" s="243">
        <f>G37*(1+L37/100)</f>
        <v>0</v>
      </c>
      <c r="N37" s="241">
        <v>2.5999999999999998E-4</v>
      </c>
      <c r="O37" s="241">
        <f>ROUND(E37*N37,2)</f>
        <v>0.01</v>
      </c>
      <c r="P37" s="241">
        <v>0</v>
      </c>
      <c r="Q37" s="241">
        <f>ROUND(E37*P37,2)</f>
        <v>0</v>
      </c>
      <c r="R37" s="243" t="s">
        <v>146</v>
      </c>
      <c r="S37" s="243" t="s">
        <v>147</v>
      </c>
      <c r="T37" s="244" t="s">
        <v>147</v>
      </c>
      <c r="U37" s="228">
        <v>0.09</v>
      </c>
      <c r="V37" s="228">
        <f>ROUND(E37*U37,2)</f>
        <v>3.77</v>
      </c>
      <c r="W37" s="228"/>
      <c r="X37" s="228" t="s">
        <v>148</v>
      </c>
      <c r="Y37" s="228" t="s">
        <v>149</v>
      </c>
      <c r="Z37" s="217"/>
      <c r="AA37" s="217"/>
      <c r="AB37" s="217"/>
      <c r="AC37" s="217"/>
      <c r="AD37" s="217"/>
      <c r="AE37" s="217"/>
      <c r="AF37" s="217"/>
      <c r="AG37" s="217" t="s">
        <v>150</v>
      </c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2" x14ac:dyDescent="0.2">
      <c r="A38" s="224"/>
      <c r="B38" s="225"/>
      <c r="C38" s="261" t="s">
        <v>196</v>
      </c>
      <c r="D38" s="252"/>
      <c r="E38" s="252"/>
      <c r="F38" s="252"/>
      <c r="G38" s="252"/>
      <c r="H38" s="228"/>
      <c r="I38" s="228"/>
      <c r="J38" s="228"/>
      <c r="K38" s="228"/>
      <c r="L38" s="228"/>
      <c r="M38" s="228"/>
      <c r="N38" s="227"/>
      <c r="O38" s="227"/>
      <c r="P38" s="227"/>
      <c r="Q38" s="227"/>
      <c r="R38" s="228"/>
      <c r="S38" s="228"/>
      <c r="T38" s="228"/>
      <c r="U38" s="228"/>
      <c r="V38" s="228"/>
      <c r="W38" s="228"/>
      <c r="X38" s="228"/>
      <c r="Y38" s="228"/>
      <c r="Z38" s="217"/>
      <c r="AA38" s="217"/>
      <c r="AB38" s="217"/>
      <c r="AC38" s="217"/>
      <c r="AD38" s="217"/>
      <c r="AE38" s="217"/>
      <c r="AF38" s="217"/>
      <c r="AG38" s="217" t="s">
        <v>155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x14ac:dyDescent="0.2">
      <c r="A39" s="231" t="s">
        <v>141</v>
      </c>
      <c r="B39" s="232" t="s">
        <v>77</v>
      </c>
      <c r="C39" s="258" t="s">
        <v>78</v>
      </c>
      <c r="D39" s="233"/>
      <c r="E39" s="234"/>
      <c r="F39" s="235"/>
      <c r="G39" s="235">
        <f>SUMIF(AG40:AG65,"&lt;&gt;NOR",G40:G65)</f>
        <v>0</v>
      </c>
      <c r="H39" s="235"/>
      <c r="I39" s="235">
        <f>SUM(I40:I65)</f>
        <v>0</v>
      </c>
      <c r="J39" s="235"/>
      <c r="K39" s="235">
        <f>SUM(K40:K65)</f>
        <v>0</v>
      </c>
      <c r="L39" s="235"/>
      <c r="M39" s="235">
        <f>SUM(M40:M65)</f>
        <v>0</v>
      </c>
      <c r="N39" s="234"/>
      <c r="O39" s="234">
        <f>SUM(O40:O65)</f>
        <v>0.09</v>
      </c>
      <c r="P39" s="234"/>
      <c r="Q39" s="234">
        <f>SUM(Q40:Q65)</f>
        <v>52.59</v>
      </c>
      <c r="R39" s="235"/>
      <c r="S39" s="235"/>
      <c r="T39" s="236"/>
      <c r="U39" s="230"/>
      <c r="V39" s="230">
        <f>SUM(V40:V65)</f>
        <v>209.83</v>
      </c>
      <c r="W39" s="230"/>
      <c r="X39" s="230"/>
      <c r="Y39" s="230"/>
      <c r="AG39" t="s">
        <v>142</v>
      </c>
    </row>
    <row r="40" spans="1:60" outlineLevel="1" x14ac:dyDescent="0.2">
      <c r="A40" s="238">
        <v>17</v>
      </c>
      <c r="B40" s="239" t="s">
        <v>199</v>
      </c>
      <c r="C40" s="260" t="s">
        <v>200</v>
      </c>
      <c r="D40" s="240" t="s">
        <v>158</v>
      </c>
      <c r="E40" s="241">
        <v>22.477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21</v>
      </c>
      <c r="M40" s="243">
        <f>G40*(1+L40/100)</f>
        <v>0</v>
      </c>
      <c r="N40" s="241">
        <v>6.7000000000000002E-4</v>
      </c>
      <c r="O40" s="241">
        <f>ROUND(E40*N40,2)</f>
        <v>0.02</v>
      </c>
      <c r="P40" s="241">
        <v>0.31900000000000001</v>
      </c>
      <c r="Q40" s="241">
        <f>ROUND(E40*P40,2)</f>
        <v>7.17</v>
      </c>
      <c r="R40" s="243" t="s">
        <v>201</v>
      </c>
      <c r="S40" s="243" t="s">
        <v>147</v>
      </c>
      <c r="T40" s="244" t="s">
        <v>147</v>
      </c>
      <c r="U40" s="228">
        <v>0.317</v>
      </c>
      <c r="V40" s="228">
        <f>ROUND(E40*U40,2)</f>
        <v>7.13</v>
      </c>
      <c r="W40" s="228"/>
      <c r="X40" s="228" t="s">
        <v>148</v>
      </c>
      <c r="Y40" s="228" t="s">
        <v>149</v>
      </c>
      <c r="Z40" s="217"/>
      <c r="AA40" s="217"/>
      <c r="AB40" s="217"/>
      <c r="AC40" s="217"/>
      <c r="AD40" s="217"/>
      <c r="AE40" s="217"/>
      <c r="AF40" s="217"/>
      <c r="AG40" s="217" t="s">
        <v>150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ht="22.5" outlineLevel="2" x14ac:dyDescent="0.2">
      <c r="A41" s="224"/>
      <c r="B41" s="225"/>
      <c r="C41" s="261" t="s">
        <v>202</v>
      </c>
      <c r="D41" s="252"/>
      <c r="E41" s="252"/>
      <c r="F41" s="252"/>
      <c r="G41" s="252"/>
      <c r="H41" s="228"/>
      <c r="I41" s="228"/>
      <c r="J41" s="228"/>
      <c r="K41" s="228"/>
      <c r="L41" s="228"/>
      <c r="M41" s="228"/>
      <c r="N41" s="227"/>
      <c r="O41" s="227"/>
      <c r="P41" s="227"/>
      <c r="Q41" s="227"/>
      <c r="R41" s="228"/>
      <c r="S41" s="228"/>
      <c r="T41" s="228"/>
      <c r="U41" s="228"/>
      <c r="V41" s="228"/>
      <c r="W41" s="228"/>
      <c r="X41" s="228"/>
      <c r="Y41" s="228"/>
      <c r="Z41" s="217"/>
      <c r="AA41" s="217"/>
      <c r="AB41" s="217"/>
      <c r="AC41" s="217"/>
      <c r="AD41" s="217"/>
      <c r="AE41" s="217"/>
      <c r="AF41" s="217"/>
      <c r="AG41" s="217" t="s">
        <v>155</v>
      </c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54" t="str">
        <f>C41</f>
        <v>nebo vybourání otvorů průřezové plochy přes 4 m2 v příčkách, včetně pomocného lešení o výšce podlahy do 1900 mm a pro zatížení do 1,5 kPa  (150 kg/m2),</v>
      </c>
      <c r="BB41" s="217"/>
      <c r="BC41" s="217"/>
      <c r="BD41" s="217"/>
      <c r="BE41" s="217"/>
      <c r="BF41" s="217"/>
      <c r="BG41" s="217"/>
      <c r="BH41" s="217"/>
    </row>
    <row r="42" spans="1:60" outlineLevel="1" x14ac:dyDescent="0.2">
      <c r="A42" s="238">
        <v>18</v>
      </c>
      <c r="B42" s="239" t="s">
        <v>203</v>
      </c>
      <c r="C42" s="260" t="s">
        <v>204</v>
      </c>
      <c r="D42" s="240" t="s">
        <v>158</v>
      </c>
      <c r="E42" s="241">
        <v>45.565800000000003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21</v>
      </c>
      <c r="M42" s="243">
        <f>G42*(1+L42/100)</f>
        <v>0</v>
      </c>
      <c r="N42" s="241">
        <v>6.7000000000000002E-4</v>
      </c>
      <c r="O42" s="241">
        <f>ROUND(E42*N42,2)</f>
        <v>0.03</v>
      </c>
      <c r="P42" s="241">
        <v>0.18</v>
      </c>
      <c r="Q42" s="241">
        <f>ROUND(E42*P42,2)</f>
        <v>8.1999999999999993</v>
      </c>
      <c r="R42" s="243" t="s">
        <v>201</v>
      </c>
      <c r="S42" s="243" t="s">
        <v>147</v>
      </c>
      <c r="T42" s="244" t="s">
        <v>205</v>
      </c>
      <c r="U42" s="228">
        <v>0.23200000000000001</v>
      </c>
      <c r="V42" s="228">
        <f>ROUND(E42*U42,2)</f>
        <v>10.57</v>
      </c>
      <c r="W42" s="228"/>
      <c r="X42" s="228" t="s">
        <v>148</v>
      </c>
      <c r="Y42" s="228" t="s">
        <v>149</v>
      </c>
      <c r="Z42" s="217"/>
      <c r="AA42" s="217"/>
      <c r="AB42" s="217"/>
      <c r="AC42" s="217"/>
      <c r="AD42" s="217"/>
      <c r="AE42" s="217"/>
      <c r="AF42" s="217"/>
      <c r="AG42" s="217" t="s">
        <v>150</v>
      </c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ht="22.5" outlineLevel="2" x14ac:dyDescent="0.2">
      <c r="A43" s="224"/>
      <c r="B43" s="225"/>
      <c r="C43" s="261" t="s">
        <v>202</v>
      </c>
      <c r="D43" s="252"/>
      <c r="E43" s="252"/>
      <c r="F43" s="252"/>
      <c r="G43" s="252"/>
      <c r="H43" s="228"/>
      <c r="I43" s="228"/>
      <c r="J43" s="228"/>
      <c r="K43" s="228"/>
      <c r="L43" s="228"/>
      <c r="M43" s="228"/>
      <c r="N43" s="227"/>
      <c r="O43" s="227"/>
      <c r="P43" s="227"/>
      <c r="Q43" s="227"/>
      <c r="R43" s="228"/>
      <c r="S43" s="228"/>
      <c r="T43" s="228"/>
      <c r="U43" s="228"/>
      <c r="V43" s="228"/>
      <c r="W43" s="228"/>
      <c r="X43" s="228"/>
      <c r="Y43" s="228"/>
      <c r="Z43" s="217"/>
      <c r="AA43" s="217"/>
      <c r="AB43" s="217"/>
      <c r="AC43" s="217"/>
      <c r="AD43" s="217"/>
      <c r="AE43" s="217"/>
      <c r="AF43" s="217"/>
      <c r="AG43" s="217" t="s">
        <v>155</v>
      </c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54" t="str">
        <f>C43</f>
        <v>nebo vybourání otvorů průřezové plochy přes 4 m2 v příčkách, včetně pomocného lešení o výšce podlahy do 1900 mm a pro zatížení do 1,5 kPa  (150 kg/m2),</v>
      </c>
      <c r="BB43" s="217"/>
      <c r="BC43" s="217"/>
      <c r="BD43" s="217"/>
      <c r="BE43" s="217"/>
      <c r="BF43" s="217"/>
      <c r="BG43" s="217"/>
      <c r="BH43" s="217"/>
    </row>
    <row r="44" spans="1:60" ht="22.5" outlineLevel="1" x14ac:dyDescent="0.2">
      <c r="A44" s="238">
        <v>19</v>
      </c>
      <c r="B44" s="239" t="s">
        <v>206</v>
      </c>
      <c r="C44" s="260" t="s">
        <v>207</v>
      </c>
      <c r="D44" s="240" t="s">
        <v>189</v>
      </c>
      <c r="E44" s="241">
        <v>2.26274</v>
      </c>
      <c r="F44" s="242"/>
      <c r="G44" s="243">
        <f>ROUND(E44*F44,2)</f>
        <v>0</v>
      </c>
      <c r="H44" s="242"/>
      <c r="I44" s="243">
        <f>ROUND(E44*H44,2)</f>
        <v>0</v>
      </c>
      <c r="J44" s="242"/>
      <c r="K44" s="243">
        <f>ROUND(E44*J44,2)</f>
        <v>0</v>
      </c>
      <c r="L44" s="243">
        <v>21</v>
      </c>
      <c r="M44" s="243">
        <f>G44*(1+L44/100)</f>
        <v>0</v>
      </c>
      <c r="N44" s="241">
        <v>1.2800000000000001E-3</v>
      </c>
      <c r="O44" s="241">
        <f>ROUND(E44*N44,2)</f>
        <v>0</v>
      </c>
      <c r="P44" s="241">
        <v>1.95</v>
      </c>
      <c r="Q44" s="241">
        <f>ROUND(E44*P44,2)</f>
        <v>4.41</v>
      </c>
      <c r="R44" s="243" t="s">
        <v>201</v>
      </c>
      <c r="S44" s="243" t="s">
        <v>147</v>
      </c>
      <c r="T44" s="244" t="s">
        <v>205</v>
      </c>
      <c r="U44" s="228">
        <v>1.7010000000000001</v>
      </c>
      <c r="V44" s="228">
        <f>ROUND(E44*U44,2)</f>
        <v>3.85</v>
      </c>
      <c r="W44" s="228"/>
      <c r="X44" s="228" t="s">
        <v>148</v>
      </c>
      <c r="Y44" s="228" t="s">
        <v>149</v>
      </c>
      <c r="Z44" s="217"/>
      <c r="AA44" s="217"/>
      <c r="AB44" s="217"/>
      <c r="AC44" s="217"/>
      <c r="AD44" s="217"/>
      <c r="AE44" s="217"/>
      <c r="AF44" s="217"/>
      <c r="AG44" s="217" t="s">
        <v>150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ht="22.5" outlineLevel="2" x14ac:dyDescent="0.2">
      <c r="A45" s="224"/>
      <c r="B45" s="225"/>
      <c r="C45" s="261" t="s">
        <v>208</v>
      </c>
      <c r="D45" s="252"/>
      <c r="E45" s="252"/>
      <c r="F45" s="252"/>
      <c r="G45" s="252"/>
      <c r="H45" s="228"/>
      <c r="I45" s="228"/>
      <c r="J45" s="228"/>
      <c r="K45" s="228"/>
      <c r="L45" s="228"/>
      <c r="M45" s="228"/>
      <c r="N45" s="227"/>
      <c r="O45" s="227"/>
      <c r="P45" s="227"/>
      <c r="Q45" s="227"/>
      <c r="R45" s="228"/>
      <c r="S45" s="228"/>
      <c r="T45" s="228"/>
      <c r="U45" s="228"/>
      <c r="V45" s="228"/>
      <c r="W45" s="228"/>
      <c r="X45" s="228"/>
      <c r="Y45" s="228"/>
      <c r="Z45" s="217"/>
      <c r="AA45" s="217"/>
      <c r="AB45" s="217"/>
      <c r="AC45" s="217"/>
      <c r="AD45" s="217"/>
      <c r="AE45" s="217"/>
      <c r="AF45" s="217"/>
      <c r="AG45" s="217" t="s">
        <v>155</v>
      </c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54" t="str">
        <f>C45</f>
        <v>nebo vybourání otvorů průřezové plochy přes 4 m2 ve zdivu nadzákladovém, včetně pomocného lešení o výšce podlahy do 1900 mm a pro zatížení do 1,5 kPa  (150 kg/m2)</v>
      </c>
      <c r="BB45" s="217"/>
      <c r="BC45" s="217"/>
      <c r="BD45" s="217"/>
      <c r="BE45" s="217"/>
      <c r="BF45" s="217"/>
      <c r="BG45" s="217"/>
      <c r="BH45" s="217"/>
    </row>
    <row r="46" spans="1:60" ht="22.5" outlineLevel="1" x14ac:dyDescent="0.2">
      <c r="A46" s="245">
        <v>20</v>
      </c>
      <c r="B46" s="246" t="s">
        <v>209</v>
      </c>
      <c r="C46" s="259" t="s">
        <v>210</v>
      </c>
      <c r="D46" s="247" t="s">
        <v>189</v>
      </c>
      <c r="E46" s="248">
        <v>3.35318</v>
      </c>
      <c r="F46" s="249"/>
      <c r="G46" s="250">
        <f>ROUND(E46*F46,2)</f>
        <v>0</v>
      </c>
      <c r="H46" s="249"/>
      <c r="I46" s="250">
        <f>ROUND(E46*H46,2)</f>
        <v>0</v>
      </c>
      <c r="J46" s="249"/>
      <c r="K46" s="250">
        <f>ROUND(E46*J46,2)</f>
        <v>0</v>
      </c>
      <c r="L46" s="250">
        <v>21</v>
      </c>
      <c r="M46" s="250">
        <f>G46*(1+L46/100)</f>
        <v>0</v>
      </c>
      <c r="N46" s="248">
        <v>0</v>
      </c>
      <c r="O46" s="248">
        <f>ROUND(E46*N46,2)</f>
        <v>0</v>
      </c>
      <c r="P46" s="248">
        <v>2.2000000000000002</v>
      </c>
      <c r="Q46" s="248">
        <f>ROUND(E46*P46,2)</f>
        <v>7.38</v>
      </c>
      <c r="R46" s="250" t="s">
        <v>201</v>
      </c>
      <c r="S46" s="250" t="s">
        <v>147</v>
      </c>
      <c r="T46" s="251" t="s">
        <v>147</v>
      </c>
      <c r="U46" s="228">
        <v>11.32</v>
      </c>
      <c r="V46" s="228">
        <f>ROUND(E46*U46,2)</f>
        <v>37.96</v>
      </c>
      <c r="W46" s="228"/>
      <c r="X46" s="228" t="s">
        <v>148</v>
      </c>
      <c r="Y46" s="228" t="s">
        <v>149</v>
      </c>
      <c r="Z46" s="217"/>
      <c r="AA46" s="217"/>
      <c r="AB46" s="217"/>
      <c r="AC46" s="217"/>
      <c r="AD46" s="217"/>
      <c r="AE46" s="217"/>
      <c r="AF46" s="217"/>
      <c r="AG46" s="217" t="s">
        <v>150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1" x14ac:dyDescent="0.2">
      <c r="A47" s="238">
        <v>21</v>
      </c>
      <c r="B47" s="239" t="s">
        <v>211</v>
      </c>
      <c r="C47" s="260" t="s">
        <v>212</v>
      </c>
      <c r="D47" s="240" t="s">
        <v>158</v>
      </c>
      <c r="E47" s="241">
        <v>41.9148</v>
      </c>
      <c r="F47" s="242"/>
      <c r="G47" s="243">
        <f>ROUND(E47*F47,2)</f>
        <v>0</v>
      </c>
      <c r="H47" s="242"/>
      <c r="I47" s="243">
        <f>ROUND(E47*H47,2)</f>
        <v>0</v>
      </c>
      <c r="J47" s="242"/>
      <c r="K47" s="243">
        <f>ROUND(E47*J47,2)</f>
        <v>0</v>
      </c>
      <c r="L47" s="243">
        <v>21</v>
      </c>
      <c r="M47" s="243">
        <f>G47*(1+L47/100)</f>
        <v>0</v>
      </c>
      <c r="N47" s="241">
        <v>0</v>
      </c>
      <c r="O47" s="241">
        <f>ROUND(E47*N47,2)</f>
        <v>0</v>
      </c>
      <c r="P47" s="241">
        <v>0.02</v>
      </c>
      <c r="Q47" s="241">
        <f>ROUND(E47*P47,2)</f>
        <v>0.84</v>
      </c>
      <c r="R47" s="243" t="s">
        <v>201</v>
      </c>
      <c r="S47" s="243" t="s">
        <v>147</v>
      </c>
      <c r="T47" s="244" t="s">
        <v>147</v>
      </c>
      <c r="U47" s="228">
        <v>0.23</v>
      </c>
      <c r="V47" s="228">
        <f>ROUND(E47*U47,2)</f>
        <v>9.64</v>
      </c>
      <c r="W47" s="228"/>
      <c r="X47" s="228" t="s">
        <v>148</v>
      </c>
      <c r="Y47" s="228" t="s">
        <v>149</v>
      </c>
      <c r="Z47" s="217"/>
      <c r="AA47" s="217"/>
      <c r="AB47" s="217"/>
      <c r="AC47" s="217"/>
      <c r="AD47" s="217"/>
      <c r="AE47" s="217"/>
      <c r="AF47" s="217"/>
      <c r="AG47" s="217" t="s">
        <v>150</v>
      </c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2" x14ac:dyDescent="0.2">
      <c r="A48" s="224"/>
      <c r="B48" s="225"/>
      <c r="C48" s="261" t="s">
        <v>213</v>
      </c>
      <c r="D48" s="252"/>
      <c r="E48" s="252"/>
      <c r="F48" s="252"/>
      <c r="G48" s="252"/>
      <c r="H48" s="228"/>
      <c r="I48" s="228"/>
      <c r="J48" s="228"/>
      <c r="K48" s="228"/>
      <c r="L48" s="228"/>
      <c r="M48" s="228"/>
      <c r="N48" s="227"/>
      <c r="O48" s="227"/>
      <c r="P48" s="227"/>
      <c r="Q48" s="227"/>
      <c r="R48" s="228"/>
      <c r="S48" s="228"/>
      <c r="T48" s="228"/>
      <c r="U48" s="228"/>
      <c r="V48" s="228"/>
      <c r="W48" s="228"/>
      <c r="X48" s="228"/>
      <c r="Y48" s="228"/>
      <c r="Z48" s="217"/>
      <c r="AA48" s="217"/>
      <c r="AB48" s="217"/>
      <c r="AC48" s="217"/>
      <c r="AD48" s="217"/>
      <c r="AE48" s="217"/>
      <c r="AF48" s="217"/>
      <c r="AG48" s="217" t="s">
        <v>155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1" x14ac:dyDescent="0.2">
      <c r="A49" s="238">
        <v>22</v>
      </c>
      <c r="B49" s="239" t="s">
        <v>214</v>
      </c>
      <c r="C49" s="260" t="s">
        <v>215</v>
      </c>
      <c r="D49" s="240" t="s">
        <v>145</v>
      </c>
      <c r="E49" s="241">
        <v>4</v>
      </c>
      <c r="F49" s="242"/>
      <c r="G49" s="243">
        <f>ROUND(E49*F49,2)</f>
        <v>0</v>
      </c>
      <c r="H49" s="242"/>
      <c r="I49" s="243">
        <f>ROUND(E49*H49,2)</f>
        <v>0</v>
      </c>
      <c r="J49" s="242"/>
      <c r="K49" s="243">
        <f>ROUND(E49*J49,2)</f>
        <v>0</v>
      </c>
      <c r="L49" s="243">
        <v>21</v>
      </c>
      <c r="M49" s="243">
        <f>G49*(1+L49/100)</f>
        <v>0</v>
      </c>
      <c r="N49" s="241">
        <v>0</v>
      </c>
      <c r="O49" s="241">
        <f>ROUND(E49*N49,2)</f>
        <v>0</v>
      </c>
      <c r="P49" s="241">
        <v>0</v>
      </c>
      <c r="Q49" s="241">
        <f>ROUND(E49*P49,2)</f>
        <v>0</v>
      </c>
      <c r="R49" s="243" t="s">
        <v>201</v>
      </c>
      <c r="S49" s="243" t="s">
        <v>147</v>
      </c>
      <c r="T49" s="244" t="s">
        <v>169</v>
      </c>
      <c r="U49" s="228">
        <v>0.03</v>
      </c>
      <c r="V49" s="228">
        <f>ROUND(E49*U49,2)</f>
        <v>0.12</v>
      </c>
      <c r="W49" s="228"/>
      <c r="X49" s="228" t="s">
        <v>148</v>
      </c>
      <c r="Y49" s="228" t="s">
        <v>149</v>
      </c>
      <c r="Z49" s="217"/>
      <c r="AA49" s="217"/>
      <c r="AB49" s="217"/>
      <c r="AC49" s="217"/>
      <c r="AD49" s="217"/>
      <c r="AE49" s="217"/>
      <c r="AF49" s="217"/>
      <c r="AG49" s="217" t="s">
        <v>150</v>
      </c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2" x14ac:dyDescent="0.2">
      <c r="A50" s="224"/>
      <c r="B50" s="225"/>
      <c r="C50" s="261" t="s">
        <v>216</v>
      </c>
      <c r="D50" s="252"/>
      <c r="E50" s="252"/>
      <c r="F50" s="252"/>
      <c r="G50" s="252"/>
      <c r="H50" s="228"/>
      <c r="I50" s="228"/>
      <c r="J50" s="228"/>
      <c r="K50" s="228"/>
      <c r="L50" s="228"/>
      <c r="M50" s="228"/>
      <c r="N50" s="227"/>
      <c r="O50" s="227"/>
      <c r="P50" s="227"/>
      <c r="Q50" s="227"/>
      <c r="R50" s="228"/>
      <c r="S50" s="228"/>
      <c r="T50" s="228"/>
      <c r="U50" s="228"/>
      <c r="V50" s="228"/>
      <c r="W50" s="228"/>
      <c r="X50" s="228"/>
      <c r="Y50" s="228"/>
      <c r="Z50" s="217"/>
      <c r="AA50" s="217"/>
      <c r="AB50" s="217"/>
      <c r="AC50" s="217"/>
      <c r="AD50" s="217"/>
      <c r="AE50" s="217"/>
      <c r="AF50" s="217"/>
      <c r="AG50" s="217" t="s">
        <v>155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1" x14ac:dyDescent="0.2">
      <c r="A51" s="238">
        <v>23</v>
      </c>
      <c r="B51" s="239" t="s">
        <v>217</v>
      </c>
      <c r="C51" s="260" t="s">
        <v>218</v>
      </c>
      <c r="D51" s="240" t="s">
        <v>145</v>
      </c>
      <c r="E51" s="241">
        <v>17</v>
      </c>
      <c r="F51" s="242"/>
      <c r="G51" s="243">
        <f>ROUND(E51*F51,2)</f>
        <v>0</v>
      </c>
      <c r="H51" s="242"/>
      <c r="I51" s="243">
        <f>ROUND(E51*H51,2)</f>
        <v>0</v>
      </c>
      <c r="J51" s="242"/>
      <c r="K51" s="243">
        <f>ROUND(E51*J51,2)</f>
        <v>0</v>
      </c>
      <c r="L51" s="243">
        <v>21</v>
      </c>
      <c r="M51" s="243">
        <f>G51*(1+L51/100)</f>
        <v>0</v>
      </c>
      <c r="N51" s="241">
        <v>0</v>
      </c>
      <c r="O51" s="241">
        <f>ROUND(E51*N51,2)</f>
        <v>0</v>
      </c>
      <c r="P51" s="241">
        <v>0</v>
      </c>
      <c r="Q51" s="241">
        <f>ROUND(E51*P51,2)</f>
        <v>0</v>
      </c>
      <c r="R51" s="243" t="s">
        <v>201</v>
      </c>
      <c r="S51" s="243" t="s">
        <v>147</v>
      </c>
      <c r="T51" s="244" t="s">
        <v>147</v>
      </c>
      <c r="U51" s="228">
        <v>0.05</v>
      </c>
      <c r="V51" s="228">
        <f>ROUND(E51*U51,2)</f>
        <v>0.85</v>
      </c>
      <c r="W51" s="228"/>
      <c r="X51" s="228" t="s">
        <v>148</v>
      </c>
      <c r="Y51" s="228" t="s">
        <v>149</v>
      </c>
      <c r="Z51" s="217"/>
      <c r="AA51" s="217"/>
      <c r="AB51" s="217"/>
      <c r="AC51" s="217"/>
      <c r="AD51" s="217"/>
      <c r="AE51" s="217"/>
      <c r="AF51" s="217"/>
      <c r="AG51" s="217" t="s">
        <v>150</v>
      </c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2" x14ac:dyDescent="0.2">
      <c r="A52" s="224"/>
      <c r="B52" s="225"/>
      <c r="C52" s="261" t="s">
        <v>216</v>
      </c>
      <c r="D52" s="252"/>
      <c r="E52" s="252"/>
      <c r="F52" s="252"/>
      <c r="G52" s="252"/>
      <c r="H52" s="228"/>
      <c r="I52" s="228"/>
      <c r="J52" s="228"/>
      <c r="K52" s="228"/>
      <c r="L52" s="228"/>
      <c r="M52" s="228"/>
      <c r="N52" s="227"/>
      <c r="O52" s="227"/>
      <c r="P52" s="227"/>
      <c r="Q52" s="227"/>
      <c r="R52" s="228"/>
      <c r="S52" s="228"/>
      <c r="T52" s="228"/>
      <c r="U52" s="228"/>
      <c r="V52" s="228"/>
      <c r="W52" s="228"/>
      <c r="X52" s="228"/>
      <c r="Y52" s="228"/>
      <c r="Z52" s="217"/>
      <c r="AA52" s="217"/>
      <c r="AB52" s="217"/>
      <c r="AC52" s="217"/>
      <c r="AD52" s="217"/>
      <c r="AE52" s="217"/>
      <c r="AF52" s="217"/>
      <c r="AG52" s="217" t="s">
        <v>155</v>
      </c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1" x14ac:dyDescent="0.2">
      <c r="A53" s="238">
        <v>24</v>
      </c>
      <c r="B53" s="239" t="s">
        <v>219</v>
      </c>
      <c r="C53" s="260" t="s">
        <v>220</v>
      </c>
      <c r="D53" s="240" t="s">
        <v>158</v>
      </c>
      <c r="E53" s="241">
        <v>5.0759999999999996</v>
      </c>
      <c r="F53" s="242"/>
      <c r="G53" s="243">
        <f>ROUND(E53*F53,2)</f>
        <v>0</v>
      </c>
      <c r="H53" s="242"/>
      <c r="I53" s="243">
        <f>ROUND(E53*H53,2)</f>
        <v>0</v>
      </c>
      <c r="J53" s="242"/>
      <c r="K53" s="243">
        <f>ROUND(E53*J53,2)</f>
        <v>0</v>
      </c>
      <c r="L53" s="243">
        <v>21</v>
      </c>
      <c r="M53" s="243">
        <f>G53*(1+L53/100)</f>
        <v>0</v>
      </c>
      <c r="N53" s="241">
        <v>1E-3</v>
      </c>
      <c r="O53" s="241">
        <f>ROUND(E53*N53,2)</f>
        <v>0.01</v>
      </c>
      <c r="P53" s="241">
        <v>3.1E-2</v>
      </c>
      <c r="Q53" s="241">
        <f>ROUND(E53*P53,2)</f>
        <v>0.16</v>
      </c>
      <c r="R53" s="243" t="s">
        <v>201</v>
      </c>
      <c r="S53" s="243" t="s">
        <v>147</v>
      </c>
      <c r="T53" s="244" t="s">
        <v>147</v>
      </c>
      <c r="U53" s="228">
        <v>0.33100000000000002</v>
      </c>
      <c r="V53" s="228">
        <f>ROUND(E53*U53,2)</f>
        <v>1.68</v>
      </c>
      <c r="W53" s="228"/>
      <c r="X53" s="228" t="s">
        <v>148</v>
      </c>
      <c r="Y53" s="228" t="s">
        <v>149</v>
      </c>
      <c r="Z53" s="217"/>
      <c r="AA53" s="217"/>
      <c r="AB53" s="217"/>
      <c r="AC53" s="217"/>
      <c r="AD53" s="217"/>
      <c r="AE53" s="217"/>
      <c r="AF53" s="217"/>
      <c r="AG53" s="217" t="s">
        <v>150</v>
      </c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2" x14ac:dyDescent="0.2">
      <c r="A54" s="224"/>
      <c r="B54" s="225"/>
      <c r="C54" s="261" t="s">
        <v>221</v>
      </c>
      <c r="D54" s="252"/>
      <c r="E54" s="252"/>
      <c r="F54" s="252"/>
      <c r="G54" s="252"/>
      <c r="H54" s="228"/>
      <c r="I54" s="228"/>
      <c r="J54" s="228"/>
      <c r="K54" s="228"/>
      <c r="L54" s="228"/>
      <c r="M54" s="228"/>
      <c r="N54" s="227"/>
      <c r="O54" s="227"/>
      <c r="P54" s="227"/>
      <c r="Q54" s="227"/>
      <c r="R54" s="228"/>
      <c r="S54" s="228"/>
      <c r="T54" s="228"/>
      <c r="U54" s="228"/>
      <c r="V54" s="228"/>
      <c r="W54" s="228"/>
      <c r="X54" s="228"/>
      <c r="Y54" s="228"/>
      <c r="Z54" s="217"/>
      <c r="AA54" s="217"/>
      <c r="AB54" s="217"/>
      <c r="AC54" s="217"/>
      <c r="AD54" s="217"/>
      <c r="AE54" s="217"/>
      <c r="AF54" s="217"/>
      <c r="AG54" s="217" t="s">
        <v>155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ht="33.75" outlineLevel="1" x14ac:dyDescent="0.2">
      <c r="A55" s="245">
        <v>25</v>
      </c>
      <c r="B55" s="246" t="s">
        <v>222</v>
      </c>
      <c r="C55" s="259" t="s">
        <v>223</v>
      </c>
      <c r="D55" s="247" t="s">
        <v>158</v>
      </c>
      <c r="E55" s="248">
        <v>25.2</v>
      </c>
      <c r="F55" s="249"/>
      <c r="G55" s="250">
        <f>ROUND(E55*F55,2)</f>
        <v>0</v>
      </c>
      <c r="H55" s="249"/>
      <c r="I55" s="250">
        <f>ROUND(E55*H55,2)</f>
        <v>0</v>
      </c>
      <c r="J55" s="249"/>
      <c r="K55" s="250">
        <f>ROUND(E55*J55,2)</f>
        <v>0</v>
      </c>
      <c r="L55" s="250">
        <v>21</v>
      </c>
      <c r="M55" s="250">
        <f>G55*(1+L55/100)</f>
        <v>0</v>
      </c>
      <c r="N55" s="248">
        <v>1.17E-3</v>
      </c>
      <c r="O55" s="248">
        <f>ROUND(E55*N55,2)</f>
        <v>0.03</v>
      </c>
      <c r="P55" s="248">
        <v>7.5999999999999998E-2</v>
      </c>
      <c r="Q55" s="248">
        <f>ROUND(E55*P55,2)</f>
        <v>1.92</v>
      </c>
      <c r="R55" s="250" t="s">
        <v>201</v>
      </c>
      <c r="S55" s="250" t="s">
        <v>147</v>
      </c>
      <c r="T55" s="251" t="s">
        <v>147</v>
      </c>
      <c r="U55" s="228">
        <v>0.93899999999999995</v>
      </c>
      <c r="V55" s="228">
        <f>ROUND(E55*U55,2)</f>
        <v>23.66</v>
      </c>
      <c r="W55" s="228"/>
      <c r="X55" s="228" t="s">
        <v>148</v>
      </c>
      <c r="Y55" s="228" t="s">
        <v>149</v>
      </c>
      <c r="Z55" s="217"/>
      <c r="AA55" s="217"/>
      <c r="AB55" s="217"/>
      <c r="AC55" s="217"/>
      <c r="AD55" s="217"/>
      <c r="AE55" s="217"/>
      <c r="AF55" s="217"/>
      <c r="AG55" s="217" t="s">
        <v>150</v>
      </c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ht="22.5" outlineLevel="1" x14ac:dyDescent="0.2">
      <c r="A56" s="238">
        <v>26</v>
      </c>
      <c r="B56" s="239" t="s">
        <v>224</v>
      </c>
      <c r="C56" s="260" t="s">
        <v>225</v>
      </c>
      <c r="D56" s="240" t="s">
        <v>145</v>
      </c>
      <c r="E56" s="241">
        <v>3</v>
      </c>
      <c r="F56" s="242"/>
      <c r="G56" s="243">
        <f>ROUND(E56*F56,2)</f>
        <v>0</v>
      </c>
      <c r="H56" s="242"/>
      <c r="I56" s="243">
        <f>ROUND(E56*H56,2)</f>
        <v>0</v>
      </c>
      <c r="J56" s="242"/>
      <c r="K56" s="243">
        <f>ROUND(E56*J56,2)</f>
        <v>0</v>
      </c>
      <c r="L56" s="243">
        <v>21</v>
      </c>
      <c r="M56" s="243">
        <f>G56*(1+L56/100)</f>
        <v>0</v>
      </c>
      <c r="N56" s="241">
        <v>1.33E-3</v>
      </c>
      <c r="O56" s="241">
        <f>ROUND(E56*N56,2)</f>
        <v>0</v>
      </c>
      <c r="P56" s="241">
        <v>0.20699999999999999</v>
      </c>
      <c r="Q56" s="241">
        <f>ROUND(E56*P56,2)</f>
        <v>0.62</v>
      </c>
      <c r="R56" s="243" t="s">
        <v>201</v>
      </c>
      <c r="S56" s="243" t="s">
        <v>147</v>
      </c>
      <c r="T56" s="244" t="s">
        <v>205</v>
      </c>
      <c r="U56" s="228">
        <v>1.538</v>
      </c>
      <c r="V56" s="228">
        <f>ROUND(E56*U56,2)</f>
        <v>4.6100000000000003</v>
      </c>
      <c r="W56" s="228"/>
      <c r="X56" s="228" t="s">
        <v>148</v>
      </c>
      <c r="Y56" s="228" t="s">
        <v>149</v>
      </c>
      <c r="Z56" s="217"/>
      <c r="AA56" s="217"/>
      <c r="AB56" s="217"/>
      <c r="AC56" s="217"/>
      <c r="AD56" s="217"/>
      <c r="AE56" s="217"/>
      <c r="AF56" s="217"/>
      <c r="AG56" s="217" t="s">
        <v>150</v>
      </c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2" x14ac:dyDescent="0.2">
      <c r="A57" s="224"/>
      <c r="B57" s="225"/>
      <c r="C57" s="261" t="s">
        <v>226</v>
      </c>
      <c r="D57" s="252"/>
      <c r="E57" s="252"/>
      <c r="F57" s="252"/>
      <c r="G57" s="252"/>
      <c r="H57" s="228"/>
      <c r="I57" s="228"/>
      <c r="J57" s="228"/>
      <c r="K57" s="228"/>
      <c r="L57" s="228"/>
      <c r="M57" s="228"/>
      <c r="N57" s="227"/>
      <c r="O57" s="227"/>
      <c r="P57" s="227"/>
      <c r="Q57" s="227"/>
      <c r="R57" s="228"/>
      <c r="S57" s="228"/>
      <c r="T57" s="228"/>
      <c r="U57" s="228"/>
      <c r="V57" s="228"/>
      <c r="W57" s="228"/>
      <c r="X57" s="228"/>
      <c r="Y57" s="228"/>
      <c r="Z57" s="217"/>
      <c r="AA57" s="217"/>
      <c r="AB57" s="217"/>
      <c r="AC57" s="217"/>
      <c r="AD57" s="217"/>
      <c r="AE57" s="217"/>
      <c r="AF57" s="217"/>
      <c r="AG57" s="217" t="s">
        <v>155</v>
      </c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2" x14ac:dyDescent="0.2">
      <c r="A58" s="224"/>
      <c r="B58" s="225"/>
      <c r="C58" s="262" t="s">
        <v>227</v>
      </c>
      <c r="D58" s="253"/>
      <c r="E58" s="253"/>
      <c r="F58" s="253"/>
      <c r="G58" s="253"/>
      <c r="H58" s="228"/>
      <c r="I58" s="228"/>
      <c r="J58" s="228"/>
      <c r="K58" s="228"/>
      <c r="L58" s="228"/>
      <c r="M58" s="228"/>
      <c r="N58" s="227"/>
      <c r="O58" s="227"/>
      <c r="P58" s="227"/>
      <c r="Q58" s="227"/>
      <c r="R58" s="228"/>
      <c r="S58" s="228"/>
      <c r="T58" s="228"/>
      <c r="U58" s="228"/>
      <c r="V58" s="228"/>
      <c r="W58" s="228"/>
      <c r="X58" s="228"/>
      <c r="Y58" s="228"/>
      <c r="Z58" s="217"/>
      <c r="AA58" s="217"/>
      <c r="AB58" s="217"/>
      <c r="AC58" s="217"/>
      <c r="AD58" s="217"/>
      <c r="AE58" s="217"/>
      <c r="AF58" s="217"/>
      <c r="AG58" s="217" t="s">
        <v>178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ht="22.5" outlineLevel="1" x14ac:dyDescent="0.2">
      <c r="A59" s="238">
        <v>27</v>
      </c>
      <c r="B59" s="239" t="s">
        <v>228</v>
      </c>
      <c r="C59" s="260" t="s">
        <v>229</v>
      </c>
      <c r="D59" s="240" t="s">
        <v>189</v>
      </c>
      <c r="E59" s="241">
        <v>1.1592</v>
      </c>
      <c r="F59" s="242"/>
      <c r="G59" s="243">
        <f>ROUND(E59*F59,2)</f>
        <v>0</v>
      </c>
      <c r="H59" s="242"/>
      <c r="I59" s="243">
        <f>ROUND(E59*H59,2)</f>
        <v>0</v>
      </c>
      <c r="J59" s="242"/>
      <c r="K59" s="243">
        <f>ROUND(E59*J59,2)</f>
        <v>0</v>
      </c>
      <c r="L59" s="243">
        <v>21</v>
      </c>
      <c r="M59" s="243">
        <f>G59*(1+L59/100)</f>
        <v>0</v>
      </c>
      <c r="N59" s="241">
        <v>1.82E-3</v>
      </c>
      <c r="O59" s="241">
        <f>ROUND(E59*N59,2)</f>
        <v>0</v>
      </c>
      <c r="P59" s="241">
        <v>1.8</v>
      </c>
      <c r="Q59" s="241">
        <f>ROUND(E59*P59,2)</f>
        <v>2.09</v>
      </c>
      <c r="R59" s="243" t="s">
        <v>201</v>
      </c>
      <c r="S59" s="243" t="s">
        <v>147</v>
      </c>
      <c r="T59" s="244" t="s">
        <v>147</v>
      </c>
      <c r="U59" s="228">
        <v>3.1960000000000002</v>
      </c>
      <c r="V59" s="228">
        <f>ROUND(E59*U59,2)</f>
        <v>3.7</v>
      </c>
      <c r="W59" s="228"/>
      <c r="X59" s="228" t="s">
        <v>148</v>
      </c>
      <c r="Y59" s="228" t="s">
        <v>149</v>
      </c>
      <c r="Z59" s="217"/>
      <c r="AA59" s="217"/>
      <c r="AB59" s="217"/>
      <c r="AC59" s="217"/>
      <c r="AD59" s="217"/>
      <c r="AE59" s="217"/>
      <c r="AF59" s="217"/>
      <c r="AG59" s="217" t="s">
        <v>150</v>
      </c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2" x14ac:dyDescent="0.2">
      <c r="A60" s="224"/>
      <c r="B60" s="225"/>
      <c r="C60" s="261" t="s">
        <v>226</v>
      </c>
      <c r="D60" s="252"/>
      <c r="E60" s="252"/>
      <c r="F60" s="252"/>
      <c r="G60" s="252"/>
      <c r="H60" s="228"/>
      <c r="I60" s="228"/>
      <c r="J60" s="228"/>
      <c r="K60" s="228"/>
      <c r="L60" s="228"/>
      <c r="M60" s="228"/>
      <c r="N60" s="227"/>
      <c r="O60" s="227"/>
      <c r="P60" s="227"/>
      <c r="Q60" s="227"/>
      <c r="R60" s="228"/>
      <c r="S60" s="228"/>
      <c r="T60" s="228"/>
      <c r="U60" s="228"/>
      <c r="V60" s="228"/>
      <c r="W60" s="228"/>
      <c r="X60" s="228"/>
      <c r="Y60" s="228"/>
      <c r="Z60" s="217"/>
      <c r="AA60" s="217"/>
      <c r="AB60" s="217"/>
      <c r="AC60" s="217"/>
      <c r="AD60" s="217"/>
      <c r="AE60" s="217"/>
      <c r="AF60" s="217"/>
      <c r="AG60" s="217" t="s">
        <v>155</v>
      </c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1" x14ac:dyDescent="0.2">
      <c r="A61" s="238">
        <v>28</v>
      </c>
      <c r="B61" s="239" t="s">
        <v>230</v>
      </c>
      <c r="C61" s="260" t="s">
        <v>231</v>
      </c>
      <c r="D61" s="240" t="s">
        <v>232</v>
      </c>
      <c r="E61" s="241">
        <v>6</v>
      </c>
      <c r="F61" s="242"/>
      <c r="G61" s="243">
        <f>ROUND(E61*F61,2)</f>
        <v>0</v>
      </c>
      <c r="H61" s="242"/>
      <c r="I61" s="243">
        <f>ROUND(E61*H61,2)</f>
        <v>0</v>
      </c>
      <c r="J61" s="242"/>
      <c r="K61" s="243">
        <f>ROUND(E61*J61,2)</f>
        <v>0</v>
      </c>
      <c r="L61" s="243">
        <v>21</v>
      </c>
      <c r="M61" s="243">
        <f>G61*(1+L61/100)</f>
        <v>0</v>
      </c>
      <c r="N61" s="241">
        <v>0</v>
      </c>
      <c r="O61" s="241">
        <f>ROUND(E61*N61,2)</f>
        <v>0</v>
      </c>
      <c r="P61" s="241">
        <v>0.16500000000000001</v>
      </c>
      <c r="Q61" s="241">
        <f>ROUND(E61*P61,2)</f>
        <v>0.99</v>
      </c>
      <c r="R61" s="243" t="s">
        <v>201</v>
      </c>
      <c r="S61" s="243" t="s">
        <v>147</v>
      </c>
      <c r="T61" s="244" t="s">
        <v>147</v>
      </c>
      <c r="U61" s="228">
        <v>2.2759999999999998</v>
      </c>
      <c r="V61" s="228">
        <f>ROUND(E61*U61,2)</f>
        <v>13.66</v>
      </c>
      <c r="W61" s="228"/>
      <c r="X61" s="228" t="s">
        <v>148</v>
      </c>
      <c r="Y61" s="228" t="s">
        <v>149</v>
      </c>
      <c r="Z61" s="217"/>
      <c r="AA61" s="217"/>
      <c r="AB61" s="217"/>
      <c r="AC61" s="217"/>
      <c r="AD61" s="217"/>
      <c r="AE61" s="217"/>
      <c r="AF61" s="217"/>
      <c r="AG61" s="217" t="s">
        <v>150</v>
      </c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2" x14ac:dyDescent="0.2">
      <c r="A62" s="224"/>
      <c r="B62" s="225"/>
      <c r="C62" s="261" t="s">
        <v>233</v>
      </c>
      <c r="D62" s="252"/>
      <c r="E62" s="252"/>
      <c r="F62" s="252"/>
      <c r="G62" s="252"/>
      <c r="H62" s="228"/>
      <c r="I62" s="228"/>
      <c r="J62" s="228"/>
      <c r="K62" s="228"/>
      <c r="L62" s="228"/>
      <c r="M62" s="228"/>
      <c r="N62" s="227"/>
      <c r="O62" s="227"/>
      <c r="P62" s="227"/>
      <c r="Q62" s="227"/>
      <c r="R62" s="228"/>
      <c r="S62" s="228"/>
      <c r="T62" s="228"/>
      <c r="U62" s="228"/>
      <c r="V62" s="228"/>
      <c r="W62" s="228"/>
      <c r="X62" s="228"/>
      <c r="Y62" s="228"/>
      <c r="Z62" s="217"/>
      <c r="AA62" s="217"/>
      <c r="AB62" s="217"/>
      <c r="AC62" s="217"/>
      <c r="AD62" s="217"/>
      <c r="AE62" s="217"/>
      <c r="AF62" s="217"/>
      <c r="AG62" s="217" t="s">
        <v>155</v>
      </c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ht="22.5" outlineLevel="1" x14ac:dyDescent="0.2">
      <c r="A63" s="245">
        <v>29</v>
      </c>
      <c r="B63" s="246" t="s">
        <v>234</v>
      </c>
      <c r="C63" s="259" t="s">
        <v>235</v>
      </c>
      <c r="D63" s="247" t="s">
        <v>158</v>
      </c>
      <c r="E63" s="248">
        <v>165.01576</v>
      </c>
      <c r="F63" s="249"/>
      <c r="G63" s="250">
        <f>ROUND(E63*F63,2)</f>
        <v>0</v>
      </c>
      <c r="H63" s="249"/>
      <c r="I63" s="250">
        <f>ROUND(E63*H63,2)</f>
        <v>0</v>
      </c>
      <c r="J63" s="249"/>
      <c r="K63" s="250">
        <f>ROUND(E63*J63,2)</f>
        <v>0</v>
      </c>
      <c r="L63" s="250">
        <v>21</v>
      </c>
      <c r="M63" s="250">
        <f>G63*(1+L63/100)</f>
        <v>0</v>
      </c>
      <c r="N63" s="248">
        <v>0</v>
      </c>
      <c r="O63" s="248">
        <f>ROUND(E63*N63,2)</f>
        <v>0</v>
      </c>
      <c r="P63" s="248">
        <v>4.5999999999999999E-2</v>
      </c>
      <c r="Q63" s="248">
        <f>ROUND(E63*P63,2)</f>
        <v>7.59</v>
      </c>
      <c r="R63" s="250" t="s">
        <v>201</v>
      </c>
      <c r="S63" s="250" t="s">
        <v>147</v>
      </c>
      <c r="T63" s="251" t="s">
        <v>205</v>
      </c>
      <c r="U63" s="228">
        <v>0.26</v>
      </c>
      <c r="V63" s="228">
        <f>ROUND(E63*U63,2)</f>
        <v>42.9</v>
      </c>
      <c r="W63" s="228"/>
      <c r="X63" s="228" t="s">
        <v>148</v>
      </c>
      <c r="Y63" s="228" t="s">
        <v>149</v>
      </c>
      <c r="Z63" s="217"/>
      <c r="AA63" s="217"/>
      <c r="AB63" s="217"/>
      <c r="AC63" s="217"/>
      <c r="AD63" s="217"/>
      <c r="AE63" s="217"/>
      <c r="AF63" s="217"/>
      <c r="AG63" s="217" t="s">
        <v>150</v>
      </c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ht="22.5" outlineLevel="1" x14ac:dyDescent="0.2">
      <c r="A64" s="238">
        <v>30</v>
      </c>
      <c r="B64" s="239" t="s">
        <v>236</v>
      </c>
      <c r="C64" s="260" t="s">
        <v>237</v>
      </c>
      <c r="D64" s="240" t="s">
        <v>158</v>
      </c>
      <c r="E64" s="241">
        <v>165.01576</v>
      </c>
      <c r="F64" s="242"/>
      <c r="G64" s="243">
        <f>ROUND(E64*F64,2)</f>
        <v>0</v>
      </c>
      <c r="H64" s="242"/>
      <c r="I64" s="243">
        <f>ROUND(E64*H64,2)</f>
        <v>0</v>
      </c>
      <c r="J64" s="242"/>
      <c r="K64" s="243">
        <f>ROUND(E64*J64,2)</f>
        <v>0</v>
      </c>
      <c r="L64" s="243">
        <v>21</v>
      </c>
      <c r="M64" s="243">
        <f>G64*(1+L64/100)</f>
        <v>0</v>
      </c>
      <c r="N64" s="241">
        <v>0</v>
      </c>
      <c r="O64" s="241">
        <f>ROUND(E64*N64,2)</f>
        <v>0</v>
      </c>
      <c r="P64" s="241">
        <v>6.8000000000000005E-2</v>
      </c>
      <c r="Q64" s="241">
        <f>ROUND(E64*P64,2)</f>
        <v>11.22</v>
      </c>
      <c r="R64" s="243" t="s">
        <v>201</v>
      </c>
      <c r="S64" s="243" t="s">
        <v>147</v>
      </c>
      <c r="T64" s="244" t="s">
        <v>147</v>
      </c>
      <c r="U64" s="228">
        <v>0.3</v>
      </c>
      <c r="V64" s="228">
        <f>ROUND(E64*U64,2)</f>
        <v>49.5</v>
      </c>
      <c r="W64" s="228"/>
      <c r="X64" s="228" t="s">
        <v>148</v>
      </c>
      <c r="Y64" s="228" t="s">
        <v>149</v>
      </c>
      <c r="Z64" s="217"/>
      <c r="AA64" s="217"/>
      <c r="AB64" s="217"/>
      <c r="AC64" s="217"/>
      <c r="AD64" s="217"/>
      <c r="AE64" s="217"/>
      <c r="AF64" s="217"/>
      <c r="AG64" s="217" t="s">
        <v>150</v>
      </c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2" x14ac:dyDescent="0.2">
      <c r="A65" s="224"/>
      <c r="B65" s="225"/>
      <c r="C65" s="261" t="s">
        <v>238</v>
      </c>
      <c r="D65" s="252"/>
      <c r="E65" s="252"/>
      <c r="F65" s="252"/>
      <c r="G65" s="252"/>
      <c r="H65" s="228"/>
      <c r="I65" s="228"/>
      <c r="J65" s="228"/>
      <c r="K65" s="228"/>
      <c r="L65" s="228"/>
      <c r="M65" s="228"/>
      <c r="N65" s="227"/>
      <c r="O65" s="227"/>
      <c r="P65" s="227"/>
      <c r="Q65" s="227"/>
      <c r="R65" s="228"/>
      <c r="S65" s="228"/>
      <c r="T65" s="228"/>
      <c r="U65" s="228"/>
      <c r="V65" s="228"/>
      <c r="W65" s="228"/>
      <c r="X65" s="228"/>
      <c r="Y65" s="228"/>
      <c r="Z65" s="217"/>
      <c r="AA65" s="217"/>
      <c r="AB65" s="217"/>
      <c r="AC65" s="217"/>
      <c r="AD65" s="217"/>
      <c r="AE65" s="217"/>
      <c r="AF65" s="217"/>
      <c r="AG65" s="217" t="s">
        <v>155</v>
      </c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x14ac:dyDescent="0.2">
      <c r="A66" s="231" t="s">
        <v>141</v>
      </c>
      <c r="B66" s="232" t="s">
        <v>79</v>
      </c>
      <c r="C66" s="258" t="s">
        <v>80</v>
      </c>
      <c r="D66" s="233"/>
      <c r="E66" s="234"/>
      <c r="F66" s="235"/>
      <c r="G66" s="235">
        <f>SUMIF(AG67:AG68,"&lt;&gt;NOR",G67:G68)</f>
        <v>0</v>
      </c>
      <c r="H66" s="235"/>
      <c r="I66" s="235">
        <f>SUM(I67:I68)</f>
        <v>0</v>
      </c>
      <c r="J66" s="235"/>
      <c r="K66" s="235">
        <f>SUM(K67:K68)</f>
        <v>0</v>
      </c>
      <c r="L66" s="235"/>
      <c r="M66" s="235">
        <f>SUM(M67:M68)</f>
        <v>0</v>
      </c>
      <c r="N66" s="234"/>
      <c r="O66" s="234">
        <f>SUM(O67:O68)</f>
        <v>0</v>
      </c>
      <c r="P66" s="234"/>
      <c r="Q66" s="234">
        <f>SUM(Q67:Q68)</f>
        <v>0</v>
      </c>
      <c r="R66" s="235"/>
      <c r="S66" s="235"/>
      <c r="T66" s="236"/>
      <c r="U66" s="230"/>
      <c r="V66" s="230">
        <f>SUM(V67:V68)</f>
        <v>74.180000000000007</v>
      </c>
      <c r="W66" s="230"/>
      <c r="X66" s="230"/>
      <c r="Y66" s="230"/>
      <c r="AG66" t="s">
        <v>142</v>
      </c>
    </row>
    <row r="67" spans="1:60" ht="22.5" outlineLevel="1" x14ac:dyDescent="0.2">
      <c r="A67" s="238">
        <v>31</v>
      </c>
      <c r="B67" s="239" t="s">
        <v>239</v>
      </c>
      <c r="C67" s="260" t="s">
        <v>240</v>
      </c>
      <c r="D67" s="240" t="s">
        <v>153</v>
      </c>
      <c r="E67" s="241">
        <v>28.785509999999999</v>
      </c>
      <c r="F67" s="242"/>
      <c r="G67" s="243">
        <f>ROUND(E67*F67,2)</f>
        <v>0</v>
      </c>
      <c r="H67" s="242"/>
      <c r="I67" s="243">
        <f>ROUND(E67*H67,2)</f>
        <v>0</v>
      </c>
      <c r="J67" s="242"/>
      <c r="K67" s="243">
        <f>ROUND(E67*J67,2)</f>
        <v>0</v>
      </c>
      <c r="L67" s="243">
        <v>21</v>
      </c>
      <c r="M67" s="243">
        <f>G67*(1+L67/100)</f>
        <v>0</v>
      </c>
      <c r="N67" s="241">
        <v>0</v>
      </c>
      <c r="O67" s="241">
        <f>ROUND(E67*N67,2)</f>
        <v>0</v>
      </c>
      <c r="P67" s="241">
        <v>0</v>
      </c>
      <c r="Q67" s="241">
        <f>ROUND(E67*P67,2)</f>
        <v>0</v>
      </c>
      <c r="R67" s="243" t="s">
        <v>241</v>
      </c>
      <c r="S67" s="243" t="s">
        <v>147</v>
      </c>
      <c r="T67" s="244" t="s">
        <v>147</v>
      </c>
      <c r="U67" s="228">
        <v>2.577</v>
      </c>
      <c r="V67" s="228">
        <f>ROUND(E67*U67,2)</f>
        <v>74.180000000000007</v>
      </c>
      <c r="W67" s="228"/>
      <c r="X67" s="228" t="s">
        <v>242</v>
      </c>
      <c r="Y67" s="228" t="s">
        <v>149</v>
      </c>
      <c r="Z67" s="217"/>
      <c r="AA67" s="217"/>
      <c r="AB67" s="217"/>
      <c r="AC67" s="217"/>
      <c r="AD67" s="217"/>
      <c r="AE67" s="217"/>
      <c r="AF67" s="217"/>
      <c r="AG67" s="217" t="s">
        <v>243</v>
      </c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2" x14ac:dyDescent="0.2">
      <c r="A68" s="224"/>
      <c r="B68" s="225"/>
      <c r="C68" s="261" t="s">
        <v>244</v>
      </c>
      <c r="D68" s="252"/>
      <c r="E68" s="252"/>
      <c r="F68" s="252"/>
      <c r="G68" s="252"/>
      <c r="H68" s="228"/>
      <c r="I68" s="228"/>
      <c r="J68" s="228"/>
      <c r="K68" s="228"/>
      <c r="L68" s="228"/>
      <c r="M68" s="228"/>
      <c r="N68" s="227"/>
      <c r="O68" s="227"/>
      <c r="P68" s="227"/>
      <c r="Q68" s="227"/>
      <c r="R68" s="228"/>
      <c r="S68" s="228"/>
      <c r="T68" s="228"/>
      <c r="U68" s="228"/>
      <c r="V68" s="228"/>
      <c r="W68" s="228"/>
      <c r="X68" s="228"/>
      <c r="Y68" s="228"/>
      <c r="Z68" s="217"/>
      <c r="AA68" s="217"/>
      <c r="AB68" s="217"/>
      <c r="AC68" s="217"/>
      <c r="AD68" s="217"/>
      <c r="AE68" s="217"/>
      <c r="AF68" s="217"/>
      <c r="AG68" s="217" t="s">
        <v>155</v>
      </c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x14ac:dyDescent="0.2">
      <c r="A69" s="231" t="s">
        <v>141</v>
      </c>
      <c r="B69" s="232" t="s">
        <v>81</v>
      </c>
      <c r="C69" s="258" t="s">
        <v>82</v>
      </c>
      <c r="D69" s="233"/>
      <c r="E69" s="234"/>
      <c r="F69" s="235"/>
      <c r="G69" s="235">
        <f>SUMIF(AG70:AG73,"&lt;&gt;NOR",G70:G73)</f>
        <v>0</v>
      </c>
      <c r="H69" s="235"/>
      <c r="I69" s="235">
        <f>SUM(I70:I73)</f>
        <v>0</v>
      </c>
      <c r="J69" s="235"/>
      <c r="K69" s="235">
        <f>SUM(K70:K73)</f>
        <v>0</v>
      </c>
      <c r="L69" s="235"/>
      <c r="M69" s="235">
        <f>SUM(M70:M73)</f>
        <v>0</v>
      </c>
      <c r="N69" s="234"/>
      <c r="O69" s="234">
        <f>SUM(O70:O73)</f>
        <v>0.12</v>
      </c>
      <c r="P69" s="234"/>
      <c r="Q69" s="234">
        <f>SUM(Q70:Q73)</f>
        <v>0</v>
      </c>
      <c r="R69" s="235"/>
      <c r="S69" s="235"/>
      <c r="T69" s="236"/>
      <c r="U69" s="230"/>
      <c r="V69" s="230">
        <f>SUM(V70:V73)</f>
        <v>20.64</v>
      </c>
      <c r="W69" s="230"/>
      <c r="X69" s="230"/>
      <c r="Y69" s="230"/>
      <c r="AG69" t="s">
        <v>142</v>
      </c>
    </row>
    <row r="70" spans="1:60" outlineLevel="1" x14ac:dyDescent="0.2">
      <c r="A70" s="245">
        <v>32</v>
      </c>
      <c r="B70" s="246" t="s">
        <v>245</v>
      </c>
      <c r="C70" s="259" t="s">
        <v>246</v>
      </c>
      <c r="D70" s="247" t="s">
        <v>158</v>
      </c>
      <c r="E70" s="248">
        <v>41.9148</v>
      </c>
      <c r="F70" s="249"/>
      <c r="G70" s="250">
        <f>ROUND(E70*F70,2)</f>
        <v>0</v>
      </c>
      <c r="H70" s="249"/>
      <c r="I70" s="250">
        <f>ROUND(E70*H70,2)</f>
        <v>0</v>
      </c>
      <c r="J70" s="249"/>
      <c r="K70" s="250">
        <f>ROUND(E70*J70,2)</f>
        <v>0</v>
      </c>
      <c r="L70" s="250">
        <v>21</v>
      </c>
      <c r="M70" s="250">
        <f>G70*(1+L70/100)</f>
        <v>0</v>
      </c>
      <c r="N70" s="248">
        <v>2.63E-3</v>
      </c>
      <c r="O70" s="248">
        <f>ROUND(E70*N70,2)</f>
        <v>0.11</v>
      </c>
      <c r="P70" s="248">
        <v>0</v>
      </c>
      <c r="Q70" s="248">
        <f>ROUND(E70*P70,2)</f>
        <v>0</v>
      </c>
      <c r="R70" s="250" t="s">
        <v>247</v>
      </c>
      <c r="S70" s="250" t="s">
        <v>147</v>
      </c>
      <c r="T70" s="251" t="s">
        <v>147</v>
      </c>
      <c r="U70" s="228">
        <v>0.38500000000000001</v>
      </c>
      <c r="V70" s="228">
        <f>ROUND(E70*U70,2)</f>
        <v>16.14</v>
      </c>
      <c r="W70" s="228"/>
      <c r="X70" s="228" t="s">
        <v>148</v>
      </c>
      <c r="Y70" s="228" t="s">
        <v>149</v>
      </c>
      <c r="Z70" s="217"/>
      <c r="AA70" s="217"/>
      <c r="AB70" s="217"/>
      <c r="AC70" s="217"/>
      <c r="AD70" s="217"/>
      <c r="AE70" s="217"/>
      <c r="AF70" s="217"/>
      <c r="AG70" s="217" t="s">
        <v>150</v>
      </c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1" x14ac:dyDescent="0.2">
      <c r="A71" s="238">
        <v>33</v>
      </c>
      <c r="B71" s="239" t="s">
        <v>248</v>
      </c>
      <c r="C71" s="260" t="s">
        <v>249</v>
      </c>
      <c r="D71" s="240" t="s">
        <v>232</v>
      </c>
      <c r="E71" s="241">
        <v>45.012</v>
      </c>
      <c r="F71" s="242"/>
      <c r="G71" s="243">
        <f>ROUND(E71*F71,2)</f>
        <v>0</v>
      </c>
      <c r="H71" s="242"/>
      <c r="I71" s="243">
        <f>ROUND(E71*H71,2)</f>
        <v>0</v>
      </c>
      <c r="J71" s="242"/>
      <c r="K71" s="243">
        <f>ROUND(E71*J71,2)</f>
        <v>0</v>
      </c>
      <c r="L71" s="243">
        <v>21</v>
      </c>
      <c r="M71" s="243">
        <f>G71*(1+L71/100)</f>
        <v>0</v>
      </c>
      <c r="N71" s="241">
        <v>1.8000000000000001E-4</v>
      </c>
      <c r="O71" s="241">
        <f>ROUND(E71*N71,2)</f>
        <v>0.01</v>
      </c>
      <c r="P71" s="241">
        <v>0</v>
      </c>
      <c r="Q71" s="241">
        <f>ROUND(E71*P71,2)</f>
        <v>0</v>
      </c>
      <c r="R71" s="243" t="s">
        <v>247</v>
      </c>
      <c r="S71" s="243" t="s">
        <v>147</v>
      </c>
      <c r="T71" s="244" t="s">
        <v>147</v>
      </c>
      <c r="U71" s="228">
        <v>0.1</v>
      </c>
      <c r="V71" s="228">
        <f>ROUND(E71*U71,2)</f>
        <v>4.5</v>
      </c>
      <c r="W71" s="228"/>
      <c r="X71" s="228" t="s">
        <v>148</v>
      </c>
      <c r="Y71" s="228" t="s">
        <v>149</v>
      </c>
      <c r="Z71" s="217"/>
      <c r="AA71" s="217"/>
      <c r="AB71" s="217"/>
      <c r="AC71" s="217"/>
      <c r="AD71" s="217"/>
      <c r="AE71" s="217"/>
      <c r="AF71" s="217"/>
      <c r="AG71" s="217" t="s">
        <v>150</v>
      </c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1" x14ac:dyDescent="0.2">
      <c r="A72" s="224">
        <v>34</v>
      </c>
      <c r="B72" s="225" t="s">
        <v>250</v>
      </c>
      <c r="C72" s="263" t="s">
        <v>251</v>
      </c>
      <c r="D72" s="226" t="s">
        <v>0</v>
      </c>
      <c r="E72" s="255"/>
      <c r="F72" s="229"/>
      <c r="G72" s="228">
        <f>ROUND(E72*F72,2)</f>
        <v>0</v>
      </c>
      <c r="H72" s="229"/>
      <c r="I72" s="228">
        <f>ROUND(E72*H72,2)</f>
        <v>0</v>
      </c>
      <c r="J72" s="229"/>
      <c r="K72" s="228">
        <f>ROUND(E72*J72,2)</f>
        <v>0</v>
      </c>
      <c r="L72" s="228">
        <v>21</v>
      </c>
      <c r="M72" s="228">
        <f>G72*(1+L72/100)</f>
        <v>0</v>
      </c>
      <c r="N72" s="227">
        <v>0</v>
      </c>
      <c r="O72" s="227">
        <f>ROUND(E72*N72,2)</f>
        <v>0</v>
      </c>
      <c r="P72" s="227">
        <v>0</v>
      </c>
      <c r="Q72" s="227">
        <f>ROUND(E72*P72,2)</f>
        <v>0</v>
      </c>
      <c r="R72" s="228" t="s">
        <v>247</v>
      </c>
      <c r="S72" s="228" t="s">
        <v>147</v>
      </c>
      <c r="T72" s="228" t="s">
        <v>147</v>
      </c>
      <c r="U72" s="228">
        <v>0</v>
      </c>
      <c r="V72" s="228">
        <f>ROUND(E72*U72,2)</f>
        <v>0</v>
      </c>
      <c r="W72" s="228"/>
      <c r="X72" s="228" t="s">
        <v>242</v>
      </c>
      <c r="Y72" s="228" t="s">
        <v>149</v>
      </c>
      <c r="Z72" s="217"/>
      <c r="AA72" s="217"/>
      <c r="AB72" s="217"/>
      <c r="AC72" s="217"/>
      <c r="AD72" s="217"/>
      <c r="AE72" s="217"/>
      <c r="AF72" s="217"/>
      <c r="AG72" s="217" t="s">
        <v>243</v>
      </c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2" x14ac:dyDescent="0.2">
      <c r="A73" s="224"/>
      <c r="B73" s="225"/>
      <c r="C73" s="264" t="s">
        <v>252</v>
      </c>
      <c r="D73" s="256"/>
      <c r="E73" s="256"/>
      <c r="F73" s="256"/>
      <c r="G73" s="256"/>
      <c r="H73" s="228"/>
      <c r="I73" s="228"/>
      <c r="J73" s="228"/>
      <c r="K73" s="228"/>
      <c r="L73" s="228"/>
      <c r="M73" s="228"/>
      <c r="N73" s="227"/>
      <c r="O73" s="227"/>
      <c r="P73" s="227"/>
      <c r="Q73" s="227"/>
      <c r="R73" s="228"/>
      <c r="S73" s="228"/>
      <c r="T73" s="228"/>
      <c r="U73" s="228"/>
      <c r="V73" s="228"/>
      <c r="W73" s="228"/>
      <c r="X73" s="228"/>
      <c r="Y73" s="228"/>
      <c r="Z73" s="217"/>
      <c r="AA73" s="217"/>
      <c r="AB73" s="217"/>
      <c r="AC73" s="217"/>
      <c r="AD73" s="217"/>
      <c r="AE73" s="217"/>
      <c r="AF73" s="217"/>
      <c r="AG73" s="217" t="s">
        <v>155</v>
      </c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x14ac:dyDescent="0.2">
      <c r="A74" s="231" t="s">
        <v>141</v>
      </c>
      <c r="B74" s="232" t="s">
        <v>83</v>
      </c>
      <c r="C74" s="258" t="s">
        <v>84</v>
      </c>
      <c r="D74" s="233"/>
      <c r="E74" s="234"/>
      <c r="F74" s="235"/>
      <c r="G74" s="235">
        <f>SUMIF(AG75:AG91,"&lt;&gt;NOR",G75:G91)</f>
        <v>0</v>
      </c>
      <c r="H74" s="235"/>
      <c r="I74" s="235">
        <f>SUM(I75:I91)</f>
        <v>0</v>
      </c>
      <c r="J74" s="235"/>
      <c r="K74" s="235">
        <f>SUM(K75:K91)</f>
        <v>0</v>
      </c>
      <c r="L74" s="235"/>
      <c r="M74" s="235">
        <f>SUM(M75:M91)</f>
        <v>0</v>
      </c>
      <c r="N74" s="234"/>
      <c r="O74" s="234">
        <f>SUM(O75:O91)</f>
        <v>0.03</v>
      </c>
      <c r="P74" s="234"/>
      <c r="Q74" s="234">
        <f>SUM(Q75:Q91)</f>
        <v>0</v>
      </c>
      <c r="R74" s="235"/>
      <c r="S74" s="235"/>
      <c r="T74" s="236"/>
      <c r="U74" s="230"/>
      <c r="V74" s="230">
        <f>SUM(V75:V91)</f>
        <v>16.990000000000002</v>
      </c>
      <c r="W74" s="230"/>
      <c r="X74" s="230"/>
      <c r="Y74" s="230"/>
      <c r="AG74" t="s">
        <v>142</v>
      </c>
    </row>
    <row r="75" spans="1:60" outlineLevel="1" x14ac:dyDescent="0.2">
      <c r="A75" s="238">
        <v>35</v>
      </c>
      <c r="B75" s="239" t="s">
        <v>253</v>
      </c>
      <c r="C75" s="260" t="s">
        <v>254</v>
      </c>
      <c r="D75" s="240" t="s">
        <v>232</v>
      </c>
      <c r="E75" s="241">
        <v>11</v>
      </c>
      <c r="F75" s="242"/>
      <c r="G75" s="243">
        <f>ROUND(E75*F75,2)</f>
        <v>0</v>
      </c>
      <c r="H75" s="242"/>
      <c r="I75" s="243">
        <f>ROUND(E75*H75,2)</f>
        <v>0</v>
      </c>
      <c r="J75" s="242"/>
      <c r="K75" s="243">
        <f>ROUND(E75*J75,2)</f>
        <v>0</v>
      </c>
      <c r="L75" s="243">
        <v>21</v>
      </c>
      <c r="M75" s="243">
        <f>G75*(1+L75/100)</f>
        <v>0</v>
      </c>
      <c r="N75" s="241">
        <v>4.6999999999999999E-4</v>
      </c>
      <c r="O75" s="241">
        <f>ROUND(E75*N75,2)</f>
        <v>0.01</v>
      </c>
      <c r="P75" s="241">
        <v>0</v>
      </c>
      <c r="Q75" s="241">
        <f>ROUND(E75*P75,2)</f>
        <v>0</v>
      </c>
      <c r="R75" s="243" t="s">
        <v>255</v>
      </c>
      <c r="S75" s="243" t="s">
        <v>147</v>
      </c>
      <c r="T75" s="244" t="s">
        <v>147</v>
      </c>
      <c r="U75" s="228">
        <v>0.35899999999999999</v>
      </c>
      <c r="V75" s="228">
        <f>ROUND(E75*U75,2)</f>
        <v>3.95</v>
      </c>
      <c r="W75" s="228"/>
      <c r="X75" s="228" t="s">
        <v>148</v>
      </c>
      <c r="Y75" s="228" t="s">
        <v>149</v>
      </c>
      <c r="Z75" s="217"/>
      <c r="AA75" s="217"/>
      <c r="AB75" s="217"/>
      <c r="AC75" s="217"/>
      <c r="AD75" s="217"/>
      <c r="AE75" s="217"/>
      <c r="AF75" s="217"/>
      <c r="AG75" s="217" t="s">
        <v>150</v>
      </c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2" x14ac:dyDescent="0.2">
      <c r="A76" s="224"/>
      <c r="B76" s="225"/>
      <c r="C76" s="261" t="s">
        <v>256</v>
      </c>
      <c r="D76" s="252"/>
      <c r="E76" s="252"/>
      <c r="F76" s="252"/>
      <c r="G76" s="252"/>
      <c r="H76" s="228"/>
      <c r="I76" s="228"/>
      <c r="J76" s="228"/>
      <c r="K76" s="228"/>
      <c r="L76" s="228"/>
      <c r="M76" s="228"/>
      <c r="N76" s="227"/>
      <c r="O76" s="227"/>
      <c r="P76" s="227"/>
      <c r="Q76" s="227"/>
      <c r="R76" s="228"/>
      <c r="S76" s="228"/>
      <c r="T76" s="228"/>
      <c r="U76" s="228"/>
      <c r="V76" s="228"/>
      <c r="W76" s="228"/>
      <c r="X76" s="228"/>
      <c r="Y76" s="228"/>
      <c r="Z76" s="217"/>
      <c r="AA76" s="217"/>
      <c r="AB76" s="217"/>
      <c r="AC76" s="217"/>
      <c r="AD76" s="217"/>
      <c r="AE76" s="217"/>
      <c r="AF76" s="217"/>
      <c r="AG76" s="217" t="s">
        <v>155</v>
      </c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2" x14ac:dyDescent="0.2">
      <c r="A77" s="224"/>
      <c r="B77" s="225"/>
      <c r="C77" s="262" t="s">
        <v>257</v>
      </c>
      <c r="D77" s="253"/>
      <c r="E77" s="253"/>
      <c r="F77" s="253"/>
      <c r="G77" s="253"/>
      <c r="H77" s="228"/>
      <c r="I77" s="228"/>
      <c r="J77" s="228"/>
      <c r="K77" s="228"/>
      <c r="L77" s="228"/>
      <c r="M77" s="228"/>
      <c r="N77" s="227"/>
      <c r="O77" s="227"/>
      <c r="P77" s="227"/>
      <c r="Q77" s="227"/>
      <c r="R77" s="228"/>
      <c r="S77" s="228"/>
      <c r="T77" s="228"/>
      <c r="U77" s="228"/>
      <c r="V77" s="228"/>
      <c r="W77" s="228"/>
      <c r="X77" s="228"/>
      <c r="Y77" s="228"/>
      <c r="Z77" s="217"/>
      <c r="AA77" s="217"/>
      <c r="AB77" s="217"/>
      <c r="AC77" s="217"/>
      <c r="AD77" s="217"/>
      <c r="AE77" s="217"/>
      <c r="AF77" s="217"/>
      <c r="AG77" s="217" t="s">
        <v>178</v>
      </c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1" x14ac:dyDescent="0.2">
      <c r="A78" s="238">
        <v>36</v>
      </c>
      <c r="B78" s="239" t="s">
        <v>258</v>
      </c>
      <c r="C78" s="260" t="s">
        <v>259</v>
      </c>
      <c r="D78" s="240" t="s">
        <v>232</v>
      </c>
      <c r="E78" s="241">
        <v>1.5</v>
      </c>
      <c r="F78" s="242"/>
      <c r="G78" s="243">
        <f>ROUND(E78*F78,2)</f>
        <v>0</v>
      </c>
      <c r="H78" s="242"/>
      <c r="I78" s="243">
        <f>ROUND(E78*H78,2)</f>
        <v>0</v>
      </c>
      <c r="J78" s="242"/>
      <c r="K78" s="243">
        <f>ROUND(E78*J78,2)</f>
        <v>0</v>
      </c>
      <c r="L78" s="243">
        <v>21</v>
      </c>
      <c r="M78" s="243">
        <f>G78*(1+L78/100)</f>
        <v>0</v>
      </c>
      <c r="N78" s="241">
        <v>7.1000000000000002E-4</v>
      </c>
      <c r="O78" s="241">
        <f>ROUND(E78*N78,2)</f>
        <v>0</v>
      </c>
      <c r="P78" s="241">
        <v>0</v>
      </c>
      <c r="Q78" s="241">
        <f>ROUND(E78*P78,2)</f>
        <v>0</v>
      </c>
      <c r="R78" s="243" t="s">
        <v>255</v>
      </c>
      <c r="S78" s="243" t="s">
        <v>147</v>
      </c>
      <c r="T78" s="244" t="s">
        <v>147</v>
      </c>
      <c r="U78" s="228">
        <v>0.45200000000000001</v>
      </c>
      <c r="V78" s="228">
        <f>ROUND(E78*U78,2)</f>
        <v>0.68</v>
      </c>
      <c r="W78" s="228"/>
      <c r="X78" s="228" t="s">
        <v>148</v>
      </c>
      <c r="Y78" s="228" t="s">
        <v>149</v>
      </c>
      <c r="Z78" s="217"/>
      <c r="AA78" s="217"/>
      <c r="AB78" s="217"/>
      <c r="AC78" s="217"/>
      <c r="AD78" s="217"/>
      <c r="AE78" s="217"/>
      <c r="AF78" s="217"/>
      <c r="AG78" s="217" t="s">
        <v>150</v>
      </c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outlineLevel="2" x14ac:dyDescent="0.2">
      <c r="A79" s="224"/>
      <c r="B79" s="225"/>
      <c r="C79" s="261" t="s">
        <v>256</v>
      </c>
      <c r="D79" s="252"/>
      <c r="E79" s="252"/>
      <c r="F79" s="252"/>
      <c r="G79" s="252"/>
      <c r="H79" s="228"/>
      <c r="I79" s="228"/>
      <c r="J79" s="228"/>
      <c r="K79" s="228"/>
      <c r="L79" s="228"/>
      <c r="M79" s="228"/>
      <c r="N79" s="227"/>
      <c r="O79" s="227"/>
      <c r="P79" s="227"/>
      <c r="Q79" s="227"/>
      <c r="R79" s="228"/>
      <c r="S79" s="228"/>
      <c r="T79" s="228"/>
      <c r="U79" s="228"/>
      <c r="V79" s="228"/>
      <c r="W79" s="228"/>
      <c r="X79" s="228"/>
      <c r="Y79" s="228"/>
      <c r="Z79" s="217"/>
      <c r="AA79" s="217"/>
      <c r="AB79" s="217"/>
      <c r="AC79" s="217"/>
      <c r="AD79" s="217"/>
      <c r="AE79" s="217"/>
      <c r="AF79" s="217"/>
      <c r="AG79" s="217" t="s">
        <v>155</v>
      </c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2" x14ac:dyDescent="0.2">
      <c r="A80" s="224"/>
      <c r="B80" s="225"/>
      <c r="C80" s="262" t="s">
        <v>257</v>
      </c>
      <c r="D80" s="253"/>
      <c r="E80" s="253"/>
      <c r="F80" s="253"/>
      <c r="G80" s="253"/>
      <c r="H80" s="228"/>
      <c r="I80" s="228"/>
      <c r="J80" s="228"/>
      <c r="K80" s="228"/>
      <c r="L80" s="228"/>
      <c r="M80" s="228"/>
      <c r="N80" s="227"/>
      <c r="O80" s="227"/>
      <c r="P80" s="227"/>
      <c r="Q80" s="227"/>
      <c r="R80" s="228"/>
      <c r="S80" s="228"/>
      <c r="T80" s="228"/>
      <c r="U80" s="228"/>
      <c r="V80" s="228"/>
      <c r="W80" s="228"/>
      <c r="X80" s="228"/>
      <c r="Y80" s="228"/>
      <c r="Z80" s="217"/>
      <c r="AA80" s="217"/>
      <c r="AB80" s="217"/>
      <c r="AC80" s="217"/>
      <c r="AD80" s="217"/>
      <c r="AE80" s="217"/>
      <c r="AF80" s="217"/>
      <c r="AG80" s="217" t="s">
        <v>178</v>
      </c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ht="22.5" outlineLevel="1" x14ac:dyDescent="0.2">
      <c r="A81" s="238">
        <v>37</v>
      </c>
      <c r="B81" s="239" t="s">
        <v>260</v>
      </c>
      <c r="C81" s="260" t="s">
        <v>261</v>
      </c>
      <c r="D81" s="240" t="s">
        <v>232</v>
      </c>
      <c r="E81" s="241">
        <v>10.1</v>
      </c>
      <c r="F81" s="242"/>
      <c r="G81" s="243">
        <f>ROUND(E81*F81,2)</f>
        <v>0</v>
      </c>
      <c r="H81" s="242"/>
      <c r="I81" s="243">
        <f>ROUND(E81*H81,2)</f>
        <v>0</v>
      </c>
      <c r="J81" s="242"/>
      <c r="K81" s="243">
        <f>ROUND(E81*J81,2)</f>
        <v>0</v>
      </c>
      <c r="L81" s="243">
        <v>21</v>
      </c>
      <c r="M81" s="243">
        <f>G81*(1+L81/100)</f>
        <v>0</v>
      </c>
      <c r="N81" s="241">
        <v>1.7700000000000001E-3</v>
      </c>
      <c r="O81" s="241">
        <f>ROUND(E81*N81,2)</f>
        <v>0.02</v>
      </c>
      <c r="P81" s="241">
        <v>0</v>
      </c>
      <c r="Q81" s="241">
        <f>ROUND(E81*P81,2)</f>
        <v>0</v>
      </c>
      <c r="R81" s="243" t="s">
        <v>255</v>
      </c>
      <c r="S81" s="243" t="s">
        <v>147</v>
      </c>
      <c r="T81" s="244" t="s">
        <v>147</v>
      </c>
      <c r="U81" s="228">
        <v>0.8</v>
      </c>
      <c r="V81" s="228">
        <f>ROUND(E81*U81,2)</f>
        <v>8.08</v>
      </c>
      <c r="W81" s="228"/>
      <c r="X81" s="228" t="s">
        <v>148</v>
      </c>
      <c r="Y81" s="228" t="s">
        <v>149</v>
      </c>
      <c r="Z81" s="217"/>
      <c r="AA81" s="217"/>
      <c r="AB81" s="217"/>
      <c r="AC81" s="217"/>
      <c r="AD81" s="217"/>
      <c r="AE81" s="217"/>
      <c r="AF81" s="217"/>
      <c r="AG81" s="217" t="s">
        <v>150</v>
      </c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outlineLevel="2" x14ac:dyDescent="0.2">
      <c r="A82" s="224"/>
      <c r="B82" s="225"/>
      <c r="C82" s="261" t="s">
        <v>256</v>
      </c>
      <c r="D82" s="252"/>
      <c r="E82" s="252"/>
      <c r="F82" s="252"/>
      <c r="G82" s="252"/>
      <c r="H82" s="228"/>
      <c r="I82" s="228"/>
      <c r="J82" s="228"/>
      <c r="K82" s="228"/>
      <c r="L82" s="228"/>
      <c r="M82" s="228"/>
      <c r="N82" s="227"/>
      <c r="O82" s="227"/>
      <c r="P82" s="227"/>
      <c r="Q82" s="227"/>
      <c r="R82" s="228"/>
      <c r="S82" s="228"/>
      <c r="T82" s="228"/>
      <c r="U82" s="228"/>
      <c r="V82" s="228"/>
      <c r="W82" s="228"/>
      <c r="X82" s="228"/>
      <c r="Y82" s="228"/>
      <c r="Z82" s="217"/>
      <c r="AA82" s="217"/>
      <c r="AB82" s="217"/>
      <c r="AC82" s="217"/>
      <c r="AD82" s="217"/>
      <c r="AE82" s="217"/>
      <c r="AF82" s="217"/>
      <c r="AG82" s="217" t="s">
        <v>155</v>
      </c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2" x14ac:dyDescent="0.2">
      <c r="A83" s="224"/>
      <c r="B83" s="225"/>
      <c r="C83" s="262" t="s">
        <v>257</v>
      </c>
      <c r="D83" s="253"/>
      <c r="E83" s="253"/>
      <c r="F83" s="253"/>
      <c r="G83" s="253"/>
      <c r="H83" s="228"/>
      <c r="I83" s="228"/>
      <c r="J83" s="228"/>
      <c r="K83" s="228"/>
      <c r="L83" s="228"/>
      <c r="M83" s="228"/>
      <c r="N83" s="227"/>
      <c r="O83" s="227"/>
      <c r="P83" s="227"/>
      <c r="Q83" s="227"/>
      <c r="R83" s="228"/>
      <c r="S83" s="228"/>
      <c r="T83" s="228"/>
      <c r="U83" s="228"/>
      <c r="V83" s="228"/>
      <c r="W83" s="228"/>
      <c r="X83" s="228"/>
      <c r="Y83" s="228"/>
      <c r="Z83" s="217"/>
      <c r="AA83" s="217"/>
      <c r="AB83" s="217"/>
      <c r="AC83" s="217"/>
      <c r="AD83" s="217"/>
      <c r="AE83" s="217"/>
      <c r="AF83" s="217"/>
      <c r="AG83" s="217" t="s">
        <v>178</v>
      </c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1" x14ac:dyDescent="0.2">
      <c r="A84" s="238">
        <v>38</v>
      </c>
      <c r="B84" s="239" t="s">
        <v>262</v>
      </c>
      <c r="C84" s="260" t="s">
        <v>263</v>
      </c>
      <c r="D84" s="240" t="s">
        <v>145</v>
      </c>
      <c r="E84" s="241">
        <v>8</v>
      </c>
      <c r="F84" s="242"/>
      <c r="G84" s="243">
        <f>ROUND(E84*F84,2)</f>
        <v>0</v>
      </c>
      <c r="H84" s="242"/>
      <c r="I84" s="243">
        <f>ROUND(E84*H84,2)</f>
        <v>0</v>
      </c>
      <c r="J84" s="242"/>
      <c r="K84" s="243">
        <f>ROUND(E84*J84,2)</f>
        <v>0</v>
      </c>
      <c r="L84" s="243">
        <v>21</v>
      </c>
      <c r="M84" s="243">
        <f>G84*(1+L84/100)</f>
        <v>0</v>
      </c>
      <c r="N84" s="241">
        <v>0</v>
      </c>
      <c r="O84" s="241">
        <f>ROUND(E84*N84,2)</f>
        <v>0</v>
      </c>
      <c r="P84" s="241">
        <v>0</v>
      </c>
      <c r="Q84" s="241">
        <f>ROUND(E84*P84,2)</f>
        <v>0</v>
      </c>
      <c r="R84" s="243" t="s">
        <v>255</v>
      </c>
      <c r="S84" s="243" t="s">
        <v>147</v>
      </c>
      <c r="T84" s="244" t="s">
        <v>147</v>
      </c>
      <c r="U84" s="228">
        <v>0.17399999999999999</v>
      </c>
      <c r="V84" s="228">
        <f>ROUND(E84*U84,2)</f>
        <v>1.39</v>
      </c>
      <c r="W84" s="228"/>
      <c r="X84" s="228" t="s">
        <v>148</v>
      </c>
      <c r="Y84" s="228" t="s">
        <v>149</v>
      </c>
      <c r="Z84" s="217"/>
      <c r="AA84" s="217"/>
      <c r="AB84" s="217"/>
      <c r="AC84" s="217"/>
      <c r="AD84" s="217"/>
      <c r="AE84" s="217"/>
      <c r="AF84" s="217"/>
      <c r="AG84" s="217" t="s">
        <v>150</v>
      </c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2" x14ac:dyDescent="0.2">
      <c r="A85" s="224"/>
      <c r="B85" s="225"/>
      <c r="C85" s="261" t="s">
        <v>264</v>
      </c>
      <c r="D85" s="252"/>
      <c r="E85" s="252"/>
      <c r="F85" s="252"/>
      <c r="G85" s="252"/>
      <c r="H85" s="228"/>
      <c r="I85" s="228"/>
      <c r="J85" s="228"/>
      <c r="K85" s="228"/>
      <c r="L85" s="228"/>
      <c r="M85" s="228"/>
      <c r="N85" s="227"/>
      <c r="O85" s="227"/>
      <c r="P85" s="227"/>
      <c r="Q85" s="227"/>
      <c r="R85" s="228"/>
      <c r="S85" s="228"/>
      <c r="T85" s="228"/>
      <c r="U85" s="228"/>
      <c r="V85" s="228"/>
      <c r="W85" s="228"/>
      <c r="X85" s="228"/>
      <c r="Y85" s="228"/>
      <c r="Z85" s="217"/>
      <c r="AA85" s="217"/>
      <c r="AB85" s="217"/>
      <c r="AC85" s="217"/>
      <c r="AD85" s="217"/>
      <c r="AE85" s="217"/>
      <c r="AF85" s="217"/>
      <c r="AG85" s="217" t="s">
        <v>155</v>
      </c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1" x14ac:dyDescent="0.2">
      <c r="A86" s="238">
        <v>39</v>
      </c>
      <c r="B86" s="239" t="s">
        <v>265</v>
      </c>
      <c r="C86" s="260" t="s">
        <v>266</v>
      </c>
      <c r="D86" s="240" t="s">
        <v>145</v>
      </c>
      <c r="E86" s="241">
        <v>7</v>
      </c>
      <c r="F86" s="242"/>
      <c r="G86" s="243">
        <f>ROUND(E86*F86,2)</f>
        <v>0</v>
      </c>
      <c r="H86" s="242"/>
      <c r="I86" s="243">
        <f>ROUND(E86*H86,2)</f>
        <v>0</v>
      </c>
      <c r="J86" s="242"/>
      <c r="K86" s="243">
        <f>ROUND(E86*J86,2)</f>
        <v>0</v>
      </c>
      <c r="L86" s="243">
        <v>21</v>
      </c>
      <c r="M86" s="243">
        <f>G86*(1+L86/100)</f>
        <v>0</v>
      </c>
      <c r="N86" s="241">
        <v>0</v>
      </c>
      <c r="O86" s="241">
        <f>ROUND(E86*N86,2)</f>
        <v>0</v>
      </c>
      <c r="P86" s="241">
        <v>0</v>
      </c>
      <c r="Q86" s="241">
        <f>ROUND(E86*P86,2)</f>
        <v>0</v>
      </c>
      <c r="R86" s="243" t="s">
        <v>255</v>
      </c>
      <c r="S86" s="243" t="s">
        <v>147</v>
      </c>
      <c r="T86" s="244" t="s">
        <v>147</v>
      </c>
      <c r="U86" s="228">
        <v>0.25900000000000001</v>
      </c>
      <c r="V86" s="228">
        <f>ROUND(E86*U86,2)</f>
        <v>1.81</v>
      </c>
      <c r="W86" s="228"/>
      <c r="X86" s="228" t="s">
        <v>148</v>
      </c>
      <c r="Y86" s="228" t="s">
        <v>149</v>
      </c>
      <c r="Z86" s="217"/>
      <c r="AA86" s="217"/>
      <c r="AB86" s="217"/>
      <c r="AC86" s="217"/>
      <c r="AD86" s="217"/>
      <c r="AE86" s="217"/>
      <c r="AF86" s="217"/>
      <c r="AG86" s="217" t="s">
        <v>150</v>
      </c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2" x14ac:dyDescent="0.2">
      <c r="A87" s="224"/>
      <c r="B87" s="225"/>
      <c r="C87" s="261" t="s">
        <v>264</v>
      </c>
      <c r="D87" s="252"/>
      <c r="E87" s="252"/>
      <c r="F87" s="252"/>
      <c r="G87" s="252"/>
      <c r="H87" s="228"/>
      <c r="I87" s="228"/>
      <c r="J87" s="228"/>
      <c r="K87" s="228"/>
      <c r="L87" s="228"/>
      <c r="M87" s="228"/>
      <c r="N87" s="227"/>
      <c r="O87" s="227"/>
      <c r="P87" s="227"/>
      <c r="Q87" s="227"/>
      <c r="R87" s="228"/>
      <c r="S87" s="228"/>
      <c r="T87" s="228"/>
      <c r="U87" s="228"/>
      <c r="V87" s="228"/>
      <c r="W87" s="228"/>
      <c r="X87" s="228"/>
      <c r="Y87" s="228"/>
      <c r="Z87" s="217"/>
      <c r="AA87" s="217"/>
      <c r="AB87" s="217"/>
      <c r="AC87" s="217"/>
      <c r="AD87" s="217"/>
      <c r="AE87" s="217"/>
      <c r="AF87" s="217"/>
      <c r="AG87" s="217" t="s">
        <v>155</v>
      </c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outlineLevel="1" x14ac:dyDescent="0.2">
      <c r="A88" s="245">
        <v>40</v>
      </c>
      <c r="B88" s="246" t="s">
        <v>267</v>
      </c>
      <c r="C88" s="259" t="s">
        <v>268</v>
      </c>
      <c r="D88" s="247" t="s">
        <v>232</v>
      </c>
      <c r="E88" s="248">
        <v>22.6</v>
      </c>
      <c r="F88" s="249"/>
      <c r="G88" s="250">
        <f>ROUND(E88*F88,2)</f>
        <v>0</v>
      </c>
      <c r="H88" s="249"/>
      <c r="I88" s="250">
        <f>ROUND(E88*H88,2)</f>
        <v>0</v>
      </c>
      <c r="J88" s="249"/>
      <c r="K88" s="250">
        <f>ROUND(E88*J88,2)</f>
        <v>0</v>
      </c>
      <c r="L88" s="250">
        <v>21</v>
      </c>
      <c r="M88" s="250">
        <f>G88*(1+L88/100)</f>
        <v>0</v>
      </c>
      <c r="N88" s="248">
        <v>0</v>
      </c>
      <c r="O88" s="248">
        <f>ROUND(E88*N88,2)</f>
        <v>0</v>
      </c>
      <c r="P88" s="248">
        <v>0</v>
      </c>
      <c r="Q88" s="248">
        <f>ROUND(E88*P88,2)</f>
        <v>0</v>
      </c>
      <c r="R88" s="250" t="s">
        <v>255</v>
      </c>
      <c r="S88" s="250" t="s">
        <v>147</v>
      </c>
      <c r="T88" s="251" t="s">
        <v>147</v>
      </c>
      <c r="U88" s="228">
        <v>4.8000000000000001E-2</v>
      </c>
      <c r="V88" s="228">
        <f>ROUND(E88*U88,2)</f>
        <v>1.08</v>
      </c>
      <c r="W88" s="228"/>
      <c r="X88" s="228" t="s">
        <v>148</v>
      </c>
      <c r="Y88" s="228" t="s">
        <v>149</v>
      </c>
      <c r="Z88" s="217"/>
      <c r="AA88" s="217"/>
      <c r="AB88" s="217"/>
      <c r="AC88" s="217"/>
      <c r="AD88" s="217"/>
      <c r="AE88" s="217"/>
      <c r="AF88" s="217"/>
      <c r="AG88" s="217" t="s">
        <v>150</v>
      </c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outlineLevel="1" x14ac:dyDescent="0.2">
      <c r="A89" s="238">
        <v>41</v>
      </c>
      <c r="B89" s="239" t="s">
        <v>269</v>
      </c>
      <c r="C89" s="260" t="s">
        <v>270</v>
      </c>
      <c r="D89" s="240" t="s">
        <v>271</v>
      </c>
      <c r="E89" s="241">
        <v>7</v>
      </c>
      <c r="F89" s="242"/>
      <c r="G89" s="243">
        <f>ROUND(E89*F89,2)</f>
        <v>0</v>
      </c>
      <c r="H89" s="242"/>
      <c r="I89" s="243">
        <f>ROUND(E89*H89,2)</f>
        <v>0</v>
      </c>
      <c r="J89" s="242"/>
      <c r="K89" s="243">
        <f>ROUND(E89*J89,2)</f>
        <v>0</v>
      </c>
      <c r="L89" s="243">
        <v>21</v>
      </c>
      <c r="M89" s="243">
        <f>G89*(1+L89/100)</f>
        <v>0</v>
      </c>
      <c r="N89" s="241">
        <v>0</v>
      </c>
      <c r="O89" s="241">
        <f>ROUND(E89*N89,2)</f>
        <v>0</v>
      </c>
      <c r="P89" s="241">
        <v>0</v>
      </c>
      <c r="Q89" s="241">
        <f>ROUND(E89*P89,2)</f>
        <v>0</v>
      </c>
      <c r="R89" s="243"/>
      <c r="S89" s="243" t="s">
        <v>272</v>
      </c>
      <c r="T89" s="244" t="s">
        <v>273</v>
      </c>
      <c r="U89" s="228">
        <v>0</v>
      </c>
      <c r="V89" s="228">
        <f>ROUND(E89*U89,2)</f>
        <v>0</v>
      </c>
      <c r="W89" s="228"/>
      <c r="X89" s="228" t="s">
        <v>148</v>
      </c>
      <c r="Y89" s="228" t="s">
        <v>149</v>
      </c>
      <c r="Z89" s="217"/>
      <c r="AA89" s="217"/>
      <c r="AB89" s="217"/>
      <c r="AC89" s="217"/>
      <c r="AD89" s="217"/>
      <c r="AE89" s="217"/>
      <c r="AF89" s="217"/>
      <c r="AG89" s="217" t="s">
        <v>150</v>
      </c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1" x14ac:dyDescent="0.2">
      <c r="A90" s="224">
        <v>42</v>
      </c>
      <c r="B90" s="225" t="s">
        <v>274</v>
      </c>
      <c r="C90" s="263" t="s">
        <v>275</v>
      </c>
      <c r="D90" s="226" t="s">
        <v>0</v>
      </c>
      <c r="E90" s="255"/>
      <c r="F90" s="229"/>
      <c r="G90" s="228">
        <f>ROUND(E90*F90,2)</f>
        <v>0</v>
      </c>
      <c r="H90" s="229"/>
      <c r="I90" s="228">
        <f>ROUND(E90*H90,2)</f>
        <v>0</v>
      </c>
      <c r="J90" s="229"/>
      <c r="K90" s="228">
        <f>ROUND(E90*J90,2)</f>
        <v>0</v>
      </c>
      <c r="L90" s="228">
        <v>21</v>
      </c>
      <c r="M90" s="228">
        <f>G90*(1+L90/100)</f>
        <v>0</v>
      </c>
      <c r="N90" s="227">
        <v>0</v>
      </c>
      <c r="O90" s="227">
        <f>ROUND(E90*N90,2)</f>
        <v>0</v>
      </c>
      <c r="P90" s="227">
        <v>0</v>
      </c>
      <c r="Q90" s="227">
        <f>ROUND(E90*P90,2)</f>
        <v>0</v>
      </c>
      <c r="R90" s="228" t="s">
        <v>255</v>
      </c>
      <c r="S90" s="228" t="s">
        <v>147</v>
      </c>
      <c r="T90" s="228" t="s">
        <v>147</v>
      </c>
      <c r="U90" s="228">
        <v>0</v>
      </c>
      <c r="V90" s="228">
        <f>ROUND(E90*U90,2)</f>
        <v>0</v>
      </c>
      <c r="W90" s="228"/>
      <c r="X90" s="228" t="s">
        <v>242</v>
      </c>
      <c r="Y90" s="228" t="s">
        <v>149</v>
      </c>
      <c r="Z90" s="217"/>
      <c r="AA90" s="217"/>
      <c r="AB90" s="217"/>
      <c r="AC90" s="217"/>
      <c r="AD90" s="217"/>
      <c r="AE90" s="217"/>
      <c r="AF90" s="217"/>
      <c r="AG90" s="217" t="s">
        <v>243</v>
      </c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2" x14ac:dyDescent="0.2">
      <c r="A91" s="224"/>
      <c r="B91" s="225"/>
      <c r="C91" s="264" t="s">
        <v>276</v>
      </c>
      <c r="D91" s="256"/>
      <c r="E91" s="256"/>
      <c r="F91" s="256"/>
      <c r="G91" s="256"/>
      <c r="H91" s="228"/>
      <c r="I91" s="228"/>
      <c r="J91" s="228"/>
      <c r="K91" s="228"/>
      <c r="L91" s="228"/>
      <c r="M91" s="228"/>
      <c r="N91" s="227"/>
      <c r="O91" s="227"/>
      <c r="P91" s="227"/>
      <c r="Q91" s="227"/>
      <c r="R91" s="228"/>
      <c r="S91" s="228"/>
      <c r="T91" s="228"/>
      <c r="U91" s="228"/>
      <c r="V91" s="228"/>
      <c r="W91" s="228"/>
      <c r="X91" s="228"/>
      <c r="Y91" s="228"/>
      <c r="Z91" s="217"/>
      <c r="AA91" s="217"/>
      <c r="AB91" s="217"/>
      <c r="AC91" s="217"/>
      <c r="AD91" s="217"/>
      <c r="AE91" s="217"/>
      <c r="AF91" s="217"/>
      <c r="AG91" s="217" t="s">
        <v>155</v>
      </c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x14ac:dyDescent="0.2">
      <c r="A92" s="231" t="s">
        <v>141</v>
      </c>
      <c r="B92" s="232" t="s">
        <v>85</v>
      </c>
      <c r="C92" s="258" t="s">
        <v>86</v>
      </c>
      <c r="D92" s="233"/>
      <c r="E92" s="234"/>
      <c r="F92" s="235"/>
      <c r="G92" s="235">
        <f>SUMIF(AG93:AG136,"&lt;&gt;NOR",G93:G136)</f>
        <v>0</v>
      </c>
      <c r="H92" s="235"/>
      <c r="I92" s="235">
        <f>SUM(I93:I136)</f>
        <v>0</v>
      </c>
      <c r="J92" s="235"/>
      <c r="K92" s="235">
        <f>SUM(K93:K136)</f>
        <v>0</v>
      </c>
      <c r="L92" s="235"/>
      <c r="M92" s="235">
        <f>SUM(M93:M136)</f>
        <v>0</v>
      </c>
      <c r="N92" s="234"/>
      <c r="O92" s="234">
        <f>SUM(O93:O136)</f>
        <v>0.52</v>
      </c>
      <c r="P92" s="234"/>
      <c r="Q92" s="234">
        <f>SUM(Q93:Q136)</f>
        <v>0.22</v>
      </c>
      <c r="R92" s="235"/>
      <c r="S92" s="235"/>
      <c r="T92" s="236"/>
      <c r="U92" s="230"/>
      <c r="V92" s="230">
        <f>SUM(V93:V136)</f>
        <v>105.33999999999999</v>
      </c>
      <c r="W92" s="230"/>
      <c r="X92" s="230"/>
      <c r="Y92" s="230"/>
      <c r="AG92" t="s">
        <v>142</v>
      </c>
    </row>
    <row r="93" spans="1:60" outlineLevel="1" x14ac:dyDescent="0.2">
      <c r="A93" s="245">
        <v>43</v>
      </c>
      <c r="B93" s="246" t="s">
        <v>277</v>
      </c>
      <c r="C93" s="259" t="s">
        <v>278</v>
      </c>
      <c r="D93" s="247" t="s">
        <v>232</v>
      </c>
      <c r="E93" s="248">
        <v>43.8</v>
      </c>
      <c r="F93" s="249"/>
      <c r="G93" s="250">
        <f>ROUND(E93*F93,2)</f>
        <v>0</v>
      </c>
      <c r="H93" s="249"/>
      <c r="I93" s="250">
        <f>ROUND(E93*H93,2)</f>
        <v>0</v>
      </c>
      <c r="J93" s="249"/>
      <c r="K93" s="250">
        <f>ROUND(E93*J93,2)</f>
        <v>0</v>
      </c>
      <c r="L93" s="250">
        <v>21</v>
      </c>
      <c r="M93" s="250">
        <f>G93*(1+L93/100)</f>
        <v>0</v>
      </c>
      <c r="N93" s="248">
        <v>0</v>
      </c>
      <c r="O93" s="248">
        <f>ROUND(E93*N93,2)</f>
        <v>0</v>
      </c>
      <c r="P93" s="248">
        <v>4.9699999999999996E-3</v>
      </c>
      <c r="Q93" s="248">
        <f>ROUND(E93*P93,2)</f>
        <v>0.22</v>
      </c>
      <c r="R93" s="250" t="s">
        <v>255</v>
      </c>
      <c r="S93" s="250" t="s">
        <v>147</v>
      </c>
      <c r="T93" s="251" t="s">
        <v>147</v>
      </c>
      <c r="U93" s="228">
        <v>0.20399999999999999</v>
      </c>
      <c r="V93" s="228">
        <f>ROUND(E93*U93,2)</f>
        <v>8.94</v>
      </c>
      <c r="W93" s="228"/>
      <c r="X93" s="228" t="s">
        <v>148</v>
      </c>
      <c r="Y93" s="228" t="s">
        <v>149</v>
      </c>
      <c r="Z93" s="217"/>
      <c r="AA93" s="217"/>
      <c r="AB93" s="217"/>
      <c r="AC93" s="217"/>
      <c r="AD93" s="217"/>
      <c r="AE93" s="217"/>
      <c r="AF93" s="217"/>
      <c r="AG93" s="217" t="s">
        <v>150</v>
      </c>
      <c r="AH93" s="217"/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ht="22.5" outlineLevel="1" x14ac:dyDescent="0.2">
      <c r="A94" s="238">
        <v>44</v>
      </c>
      <c r="B94" s="239" t="s">
        <v>279</v>
      </c>
      <c r="C94" s="260" t="s">
        <v>280</v>
      </c>
      <c r="D94" s="240" t="s">
        <v>232</v>
      </c>
      <c r="E94" s="241">
        <v>8.3000000000000007</v>
      </c>
      <c r="F94" s="242"/>
      <c r="G94" s="243">
        <f>ROUND(E94*F94,2)</f>
        <v>0</v>
      </c>
      <c r="H94" s="242"/>
      <c r="I94" s="243">
        <f>ROUND(E94*H94,2)</f>
        <v>0</v>
      </c>
      <c r="J94" s="242"/>
      <c r="K94" s="243">
        <f>ROUND(E94*J94,2)</f>
        <v>0</v>
      </c>
      <c r="L94" s="243">
        <v>21</v>
      </c>
      <c r="M94" s="243">
        <f>G94*(1+L94/100)</f>
        <v>0</v>
      </c>
      <c r="N94" s="241">
        <v>3.9899999999999996E-3</v>
      </c>
      <c r="O94" s="241">
        <f>ROUND(E94*N94,2)</f>
        <v>0.03</v>
      </c>
      <c r="P94" s="241">
        <v>0</v>
      </c>
      <c r="Q94" s="241">
        <f>ROUND(E94*P94,2)</f>
        <v>0</v>
      </c>
      <c r="R94" s="243" t="s">
        <v>255</v>
      </c>
      <c r="S94" s="243" t="s">
        <v>147</v>
      </c>
      <c r="T94" s="244" t="s">
        <v>147</v>
      </c>
      <c r="U94" s="228">
        <v>0.54290000000000005</v>
      </c>
      <c r="V94" s="228">
        <f>ROUND(E94*U94,2)</f>
        <v>4.51</v>
      </c>
      <c r="W94" s="228"/>
      <c r="X94" s="228" t="s">
        <v>148</v>
      </c>
      <c r="Y94" s="228" t="s">
        <v>149</v>
      </c>
      <c r="Z94" s="217"/>
      <c r="AA94" s="217"/>
      <c r="AB94" s="217"/>
      <c r="AC94" s="217"/>
      <c r="AD94" s="217"/>
      <c r="AE94" s="217"/>
      <c r="AF94" s="217"/>
      <c r="AG94" s="217" t="s">
        <v>150</v>
      </c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outlineLevel="2" x14ac:dyDescent="0.2">
      <c r="A95" s="224"/>
      <c r="B95" s="225"/>
      <c r="C95" s="261" t="s">
        <v>281</v>
      </c>
      <c r="D95" s="252"/>
      <c r="E95" s="252"/>
      <c r="F95" s="252"/>
      <c r="G95" s="252"/>
      <c r="H95" s="228"/>
      <c r="I95" s="228"/>
      <c r="J95" s="228"/>
      <c r="K95" s="228"/>
      <c r="L95" s="228"/>
      <c r="M95" s="228"/>
      <c r="N95" s="227"/>
      <c r="O95" s="227"/>
      <c r="P95" s="227"/>
      <c r="Q95" s="227"/>
      <c r="R95" s="228"/>
      <c r="S95" s="228"/>
      <c r="T95" s="228"/>
      <c r="U95" s="228"/>
      <c r="V95" s="228"/>
      <c r="W95" s="228"/>
      <c r="X95" s="228"/>
      <c r="Y95" s="228"/>
      <c r="Z95" s="217"/>
      <c r="AA95" s="217"/>
      <c r="AB95" s="217"/>
      <c r="AC95" s="217"/>
      <c r="AD95" s="217"/>
      <c r="AE95" s="217"/>
      <c r="AF95" s="217"/>
      <c r="AG95" s="217" t="s">
        <v>155</v>
      </c>
      <c r="AH95" s="217"/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2" x14ac:dyDescent="0.2">
      <c r="A96" s="224"/>
      <c r="B96" s="225"/>
      <c r="C96" s="262" t="s">
        <v>282</v>
      </c>
      <c r="D96" s="253"/>
      <c r="E96" s="253"/>
      <c r="F96" s="253"/>
      <c r="G96" s="253"/>
      <c r="H96" s="228"/>
      <c r="I96" s="228"/>
      <c r="J96" s="228"/>
      <c r="K96" s="228"/>
      <c r="L96" s="228"/>
      <c r="M96" s="228"/>
      <c r="N96" s="227"/>
      <c r="O96" s="227"/>
      <c r="P96" s="227"/>
      <c r="Q96" s="227"/>
      <c r="R96" s="228"/>
      <c r="S96" s="228"/>
      <c r="T96" s="228"/>
      <c r="U96" s="228"/>
      <c r="V96" s="228"/>
      <c r="W96" s="228"/>
      <c r="X96" s="228"/>
      <c r="Y96" s="228"/>
      <c r="Z96" s="217"/>
      <c r="AA96" s="217"/>
      <c r="AB96" s="217"/>
      <c r="AC96" s="217"/>
      <c r="AD96" s="217"/>
      <c r="AE96" s="217"/>
      <c r="AF96" s="217"/>
      <c r="AG96" s="217" t="s">
        <v>178</v>
      </c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3" x14ac:dyDescent="0.2">
      <c r="A97" s="224"/>
      <c r="B97" s="225"/>
      <c r="C97" s="262" t="s">
        <v>283</v>
      </c>
      <c r="D97" s="253"/>
      <c r="E97" s="253"/>
      <c r="F97" s="253"/>
      <c r="G97" s="253"/>
      <c r="H97" s="228"/>
      <c r="I97" s="228"/>
      <c r="J97" s="228"/>
      <c r="K97" s="228"/>
      <c r="L97" s="228"/>
      <c r="M97" s="228"/>
      <c r="N97" s="227"/>
      <c r="O97" s="227"/>
      <c r="P97" s="227"/>
      <c r="Q97" s="227"/>
      <c r="R97" s="228"/>
      <c r="S97" s="228"/>
      <c r="T97" s="228"/>
      <c r="U97" s="228"/>
      <c r="V97" s="228"/>
      <c r="W97" s="228"/>
      <c r="X97" s="228"/>
      <c r="Y97" s="228"/>
      <c r="Z97" s="217"/>
      <c r="AA97" s="217"/>
      <c r="AB97" s="217"/>
      <c r="AC97" s="217"/>
      <c r="AD97" s="217"/>
      <c r="AE97" s="217"/>
      <c r="AF97" s="217"/>
      <c r="AG97" s="217" t="s">
        <v>178</v>
      </c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ht="22.5" outlineLevel="1" x14ac:dyDescent="0.2">
      <c r="A98" s="238">
        <v>45</v>
      </c>
      <c r="B98" s="239" t="s">
        <v>284</v>
      </c>
      <c r="C98" s="260" t="s">
        <v>285</v>
      </c>
      <c r="D98" s="240" t="s">
        <v>232</v>
      </c>
      <c r="E98" s="241">
        <v>26.5</v>
      </c>
      <c r="F98" s="242"/>
      <c r="G98" s="243">
        <f>ROUND(E98*F98,2)</f>
        <v>0</v>
      </c>
      <c r="H98" s="242"/>
      <c r="I98" s="243">
        <f>ROUND(E98*H98,2)</f>
        <v>0</v>
      </c>
      <c r="J98" s="242"/>
      <c r="K98" s="243">
        <f>ROUND(E98*J98,2)</f>
        <v>0</v>
      </c>
      <c r="L98" s="243">
        <v>21</v>
      </c>
      <c r="M98" s="243">
        <f>G98*(1+L98/100)</f>
        <v>0</v>
      </c>
      <c r="N98" s="241">
        <v>5.1799999999999997E-3</v>
      </c>
      <c r="O98" s="241">
        <f>ROUND(E98*N98,2)</f>
        <v>0.14000000000000001</v>
      </c>
      <c r="P98" s="241">
        <v>0</v>
      </c>
      <c r="Q98" s="241">
        <f>ROUND(E98*P98,2)</f>
        <v>0</v>
      </c>
      <c r="R98" s="243" t="s">
        <v>255</v>
      </c>
      <c r="S98" s="243" t="s">
        <v>147</v>
      </c>
      <c r="T98" s="244" t="s">
        <v>147</v>
      </c>
      <c r="U98" s="228">
        <v>0.63429999999999997</v>
      </c>
      <c r="V98" s="228">
        <f>ROUND(E98*U98,2)</f>
        <v>16.809999999999999</v>
      </c>
      <c r="W98" s="228"/>
      <c r="X98" s="228" t="s">
        <v>148</v>
      </c>
      <c r="Y98" s="228" t="s">
        <v>149</v>
      </c>
      <c r="Z98" s="217"/>
      <c r="AA98" s="217"/>
      <c r="AB98" s="217"/>
      <c r="AC98" s="217"/>
      <c r="AD98" s="217"/>
      <c r="AE98" s="217"/>
      <c r="AF98" s="217"/>
      <c r="AG98" s="217" t="s">
        <v>150</v>
      </c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outlineLevel="2" x14ac:dyDescent="0.2">
      <c r="A99" s="224"/>
      <c r="B99" s="225"/>
      <c r="C99" s="261" t="s">
        <v>281</v>
      </c>
      <c r="D99" s="252"/>
      <c r="E99" s="252"/>
      <c r="F99" s="252"/>
      <c r="G99" s="252"/>
      <c r="H99" s="228"/>
      <c r="I99" s="228"/>
      <c r="J99" s="228"/>
      <c r="K99" s="228"/>
      <c r="L99" s="228"/>
      <c r="M99" s="228"/>
      <c r="N99" s="227"/>
      <c r="O99" s="227"/>
      <c r="P99" s="227"/>
      <c r="Q99" s="227"/>
      <c r="R99" s="228"/>
      <c r="S99" s="228"/>
      <c r="T99" s="228"/>
      <c r="U99" s="228"/>
      <c r="V99" s="228"/>
      <c r="W99" s="228"/>
      <c r="X99" s="228"/>
      <c r="Y99" s="228"/>
      <c r="Z99" s="217"/>
      <c r="AA99" s="217"/>
      <c r="AB99" s="217"/>
      <c r="AC99" s="217"/>
      <c r="AD99" s="217"/>
      <c r="AE99" s="217"/>
      <c r="AF99" s="217"/>
      <c r="AG99" s="217" t="s">
        <v>155</v>
      </c>
      <c r="AH99" s="217"/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2" x14ac:dyDescent="0.2">
      <c r="A100" s="224"/>
      <c r="B100" s="225"/>
      <c r="C100" s="262" t="s">
        <v>282</v>
      </c>
      <c r="D100" s="253"/>
      <c r="E100" s="253"/>
      <c r="F100" s="253"/>
      <c r="G100" s="253"/>
      <c r="H100" s="228"/>
      <c r="I100" s="228"/>
      <c r="J100" s="228"/>
      <c r="K100" s="228"/>
      <c r="L100" s="228"/>
      <c r="M100" s="228"/>
      <c r="N100" s="227"/>
      <c r="O100" s="227"/>
      <c r="P100" s="227"/>
      <c r="Q100" s="227"/>
      <c r="R100" s="228"/>
      <c r="S100" s="228"/>
      <c r="T100" s="228"/>
      <c r="U100" s="228"/>
      <c r="V100" s="228"/>
      <c r="W100" s="228"/>
      <c r="X100" s="228"/>
      <c r="Y100" s="228"/>
      <c r="Z100" s="217"/>
      <c r="AA100" s="217"/>
      <c r="AB100" s="217"/>
      <c r="AC100" s="217"/>
      <c r="AD100" s="217"/>
      <c r="AE100" s="217"/>
      <c r="AF100" s="217"/>
      <c r="AG100" s="217" t="s">
        <v>178</v>
      </c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outlineLevel="3" x14ac:dyDescent="0.2">
      <c r="A101" s="224"/>
      <c r="B101" s="225"/>
      <c r="C101" s="262" t="s">
        <v>283</v>
      </c>
      <c r="D101" s="253"/>
      <c r="E101" s="253"/>
      <c r="F101" s="253"/>
      <c r="G101" s="253"/>
      <c r="H101" s="228"/>
      <c r="I101" s="228"/>
      <c r="J101" s="228"/>
      <c r="K101" s="228"/>
      <c r="L101" s="228"/>
      <c r="M101" s="228"/>
      <c r="N101" s="227"/>
      <c r="O101" s="227"/>
      <c r="P101" s="227"/>
      <c r="Q101" s="227"/>
      <c r="R101" s="228"/>
      <c r="S101" s="228"/>
      <c r="T101" s="228"/>
      <c r="U101" s="228"/>
      <c r="V101" s="228"/>
      <c r="W101" s="228"/>
      <c r="X101" s="228"/>
      <c r="Y101" s="228"/>
      <c r="Z101" s="217"/>
      <c r="AA101" s="217"/>
      <c r="AB101" s="217"/>
      <c r="AC101" s="217"/>
      <c r="AD101" s="217"/>
      <c r="AE101" s="217"/>
      <c r="AF101" s="217"/>
      <c r="AG101" s="217" t="s">
        <v>178</v>
      </c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ht="22.5" outlineLevel="1" x14ac:dyDescent="0.2">
      <c r="A102" s="238">
        <v>46</v>
      </c>
      <c r="B102" s="239" t="s">
        <v>286</v>
      </c>
      <c r="C102" s="260" t="s">
        <v>287</v>
      </c>
      <c r="D102" s="240" t="s">
        <v>232</v>
      </c>
      <c r="E102" s="241">
        <v>12.6</v>
      </c>
      <c r="F102" s="242"/>
      <c r="G102" s="243">
        <f>ROUND(E102*F102,2)</f>
        <v>0</v>
      </c>
      <c r="H102" s="242"/>
      <c r="I102" s="243">
        <f>ROUND(E102*H102,2)</f>
        <v>0</v>
      </c>
      <c r="J102" s="242"/>
      <c r="K102" s="243">
        <f>ROUND(E102*J102,2)</f>
        <v>0</v>
      </c>
      <c r="L102" s="243">
        <v>21</v>
      </c>
      <c r="M102" s="243">
        <f>G102*(1+L102/100)</f>
        <v>0</v>
      </c>
      <c r="N102" s="241">
        <v>5.3699999999999998E-3</v>
      </c>
      <c r="O102" s="241">
        <f>ROUND(E102*N102,2)</f>
        <v>7.0000000000000007E-2</v>
      </c>
      <c r="P102" s="241">
        <v>0</v>
      </c>
      <c r="Q102" s="241">
        <f>ROUND(E102*P102,2)</f>
        <v>0</v>
      </c>
      <c r="R102" s="243" t="s">
        <v>255</v>
      </c>
      <c r="S102" s="243" t="s">
        <v>147</v>
      </c>
      <c r="T102" s="244" t="s">
        <v>147</v>
      </c>
      <c r="U102" s="228">
        <v>0.68279999999999996</v>
      </c>
      <c r="V102" s="228">
        <f>ROUND(E102*U102,2)</f>
        <v>8.6</v>
      </c>
      <c r="W102" s="228"/>
      <c r="X102" s="228" t="s">
        <v>148</v>
      </c>
      <c r="Y102" s="228" t="s">
        <v>149</v>
      </c>
      <c r="Z102" s="217"/>
      <c r="AA102" s="217"/>
      <c r="AB102" s="217"/>
      <c r="AC102" s="217"/>
      <c r="AD102" s="217"/>
      <c r="AE102" s="217"/>
      <c r="AF102" s="217"/>
      <c r="AG102" s="217" t="s">
        <v>150</v>
      </c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7"/>
      <c r="BE102" s="217"/>
      <c r="BF102" s="217"/>
      <c r="BG102" s="217"/>
      <c r="BH102" s="217"/>
    </row>
    <row r="103" spans="1:60" outlineLevel="2" x14ac:dyDescent="0.2">
      <c r="A103" s="224"/>
      <c r="B103" s="225"/>
      <c r="C103" s="261" t="s">
        <v>281</v>
      </c>
      <c r="D103" s="252"/>
      <c r="E103" s="252"/>
      <c r="F103" s="252"/>
      <c r="G103" s="252"/>
      <c r="H103" s="228"/>
      <c r="I103" s="228"/>
      <c r="J103" s="228"/>
      <c r="K103" s="228"/>
      <c r="L103" s="228"/>
      <c r="M103" s="228"/>
      <c r="N103" s="227"/>
      <c r="O103" s="227"/>
      <c r="P103" s="227"/>
      <c r="Q103" s="227"/>
      <c r="R103" s="228"/>
      <c r="S103" s="228"/>
      <c r="T103" s="228"/>
      <c r="U103" s="228"/>
      <c r="V103" s="228"/>
      <c r="W103" s="228"/>
      <c r="X103" s="228"/>
      <c r="Y103" s="228"/>
      <c r="Z103" s="217"/>
      <c r="AA103" s="217"/>
      <c r="AB103" s="217"/>
      <c r="AC103" s="217"/>
      <c r="AD103" s="217"/>
      <c r="AE103" s="217"/>
      <c r="AF103" s="217"/>
      <c r="AG103" s="217" t="s">
        <v>155</v>
      </c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 outlineLevel="2" x14ac:dyDescent="0.2">
      <c r="A104" s="224"/>
      <c r="B104" s="225"/>
      <c r="C104" s="262" t="s">
        <v>282</v>
      </c>
      <c r="D104" s="253"/>
      <c r="E104" s="253"/>
      <c r="F104" s="253"/>
      <c r="G104" s="253"/>
      <c r="H104" s="228"/>
      <c r="I104" s="228"/>
      <c r="J104" s="228"/>
      <c r="K104" s="228"/>
      <c r="L104" s="228"/>
      <c r="M104" s="228"/>
      <c r="N104" s="227"/>
      <c r="O104" s="227"/>
      <c r="P104" s="227"/>
      <c r="Q104" s="227"/>
      <c r="R104" s="228"/>
      <c r="S104" s="228"/>
      <c r="T104" s="228"/>
      <c r="U104" s="228"/>
      <c r="V104" s="228"/>
      <c r="W104" s="228"/>
      <c r="X104" s="228"/>
      <c r="Y104" s="228"/>
      <c r="Z104" s="217"/>
      <c r="AA104" s="217"/>
      <c r="AB104" s="217"/>
      <c r="AC104" s="217"/>
      <c r="AD104" s="217"/>
      <c r="AE104" s="217"/>
      <c r="AF104" s="217"/>
      <c r="AG104" s="217" t="s">
        <v>178</v>
      </c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</row>
    <row r="105" spans="1:60" outlineLevel="3" x14ac:dyDescent="0.2">
      <c r="A105" s="224"/>
      <c r="B105" s="225"/>
      <c r="C105" s="262" t="s">
        <v>283</v>
      </c>
      <c r="D105" s="253"/>
      <c r="E105" s="253"/>
      <c r="F105" s="253"/>
      <c r="G105" s="253"/>
      <c r="H105" s="228"/>
      <c r="I105" s="228"/>
      <c r="J105" s="228"/>
      <c r="K105" s="228"/>
      <c r="L105" s="228"/>
      <c r="M105" s="228"/>
      <c r="N105" s="227"/>
      <c r="O105" s="227"/>
      <c r="P105" s="227"/>
      <c r="Q105" s="227"/>
      <c r="R105" s="228"/>
      <c r="S105" s="228"/>
      <c r="T105" s="228"/>
      <c r="U105" s="228"/>
      <c r="V105" s="228"/>
      <c r="W105" s="228"/>
      <c r="X105" s="228"/>
      <c r="Y105" s="228"/>
      <c r="Z105" s="217"/>
      <c r="AA105" s="217"/>
      <c r="AB105" s="217"/>
      <c r="AC105" s="217"/>
      <c r="AD105" s="217"/>
      <c r="AE105" s="217"/>
      <c r="AF105" s="217"/>
      <c r="AG105" s="217" t="s">
        <v>178</v>
      </c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ht="22.5" outlineLevel="1" x14ac:dyDescent="0.2">
      <c r="A106" s="238">
        <v>47</v>
      </c>
      <c r="B106" s="239" t="s">
        <v>288</v>
      </c>
      <c r="C106" s="260" t="s">
        <v>289</v>
      </c>
      <c r="D106" s="240" t="s">
        <v>232</v>
      </c>
      <c r="E106" s="241">
        <v>5.8</v>
      </c>
      <c r="F106" s="242"/>
      <c r="G106" s="243">
        <f>ROUND(E106*F106,2)</f>
        <v>0</v>
      </c>
      <c r="H106" s="242"/>
      <c r="I106" s="243">
        <f>ROUND(E106*H106,2)</f>
        <v>0</v>
      </c>
      <c r="J106" s="242"/>
      <c r="K106" s="243">
        <f>ROUND(E106*J106,2)</f>
        <v>0</v>
      </c>
      <c r="L106" s="243">
        <v>21</v>
      </c>
      <c r="M106" s="243">
        <f>G106*(1+L106/100)</f>
        <v>0</v>
      </c>
      <c r="N106" s="241">
        <v>4.0099999999999997E-3</v>
      </c>
      <c r="O106" s="241">
        <f>ROUND(E106*N106,2)</f>
        <v>0.02</v>
      </c>
      <c r="P106" s="241">
        <v>0</v>
      </c>
      <c r="Q106" s="241">
        <f>ROUND(E106*P106,2)</f>
        <v>0</v>
      </c>
      <c r="R106" s="243" t="s">
        <v>255</v>
      </c>
      <c r="S106" s="243" t="s">
        <v>147</v>
      </c>
      <c r="T106" s="244" t="s">
        <v>147</v>
      </c>
      <c r="U106" s="228">
        <v>0.54290000000000005</v>
      </c>
      <c r="V106" s="228">
        <f>ROUND(E106*U106,2)</f>
        <v>3.15</v>
      </c>
      <c r="W106" s="228"/>
      <c r="X106" s="228" t="s">
        <v>148</v>
      </c>
      <c r="Y106" s="228" t="s">
        <v>149</v>
      </c>
      <c r="Z106" s="217"/>
      <c r="AA106" s="217"/>
      <c r="AB106" s="217"/>
      <c r="AC106" s="217"/>
      <c r="AD106" s="217"/>
      <c r="AE106" s="217"/>
      <c r="AF106" s="217"/>
      <c r="AG106" s="217" t="s">
        <v>150</v>
      </c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</row>
    <row r="107" spans="1:60" outlineLevel="2" x14ac:dyDescent="0.2">
      <c r="A107" s="224"/>
      <c r="B107" s="225"/>
      <c r="C107" s="261" t="s">
        <v>281</v>
      </c>
      <c r="D107" s="252"/>
      <c r="E107" s="252"/>
      <c r="F107" s="252"/>
      <c r="G107" s="252"/>
      <c r="H107" s="228"/>
      <c r="I107" s="228"/>
      <c r="J107" s="228"/>
      <c r="K107" s="228"/>
      <c r="L107" s="228"/>
      <c r="M107" s="228"/>
      <c r="N107" s="227"/>
      <c r="O107" s="227"/>
      <c r="P107" s="227"/>
      <c r="Q107" s="227"/>
      <c r="R107" s="228"/>
      <c r="S107" s="228"/>
      <c r="T107" s="228"/>
      <c r="U107" s="228"/>
      <c r="V107" s="228"/>
      <c r="W107" s="228"/>
      <c r="X107" s="228"/>
      <c r="Y107" s="228"/>
      <c r="Z107" s="217"/>
      <c r="AA107" s="217"/>
      <c r="AB107" s="217"/>
      <c r="AC107" s="217"/>
      <c r="AD107" s="217"/>
      <c r="AE107" s="217"/>
      <c r="AF107" s="217"/>
      <c r="AG107" s="217" t="s">
        <v>155</v>
      </c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 outlineLevel="2" x14ac:dyDescent="0.2">
      <c r="A108" s="224"/>
      <c r="B108" s="225"/>
      <c r="C108" s="262" t="s">
        <v>282</v>
      </c>
      <c r="D108" s="253"/>
      <c r="E108" s="253"/>
      <c r="F108" s="253"/>
      <c r="G108" s="253"/>
      <c r="H108" s="228"/>
      <c r="I108" s="228"/>
      <c r="J108" s="228"/>
      <c r="K108" s="228"/>
      <c r="L108" s="228"/>
      <c r="M108" s="228"/>
      <c r="N108" s="227"/>
      <c r="O108" s="227"/>
      <c r="P108" s="227"/>
      <c r="Q108" s="227"/>
      <c r="R108" s="228"/>
      <c r="S108" s="228"/>
      <c r="T108" s="228"/>
      <c r="U108" s="228"/>
      <c r="V108" s="228"/>
      <c r="W108" s="228"/>
      <c r="X108" s="228"/>
      <c r="Y108" s="228"/>
      <c r="Z108" s="217"/>
      <c r="AA108" s="217"/>
      <c r="AB108" s="217"/>
      <c r="AC108" s="217"/>
      <c r="AD108" s="217"/>
      <c r="AE108" s="217"/>
      <c r="AF108" s="217"/>
      <c r="AG108" s="217" t="s">
        <v>178</v>
      </c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</row>
    <row r="109" spans="1:60" outlineLevel="3" x14ac:dyDescent="0.2">
      <c r="A109" s="224"/>
      <c r="B109" s="225"/>
      <c r="C109" s="262" t="s">
        <v>283</v>
      </c>
      <c r="D109" s="253"/>
      <c r="E109" s="253"/>
      <c r="F109" s="253"/>
      <c r="G109" s="253"/>
      <c r="H109" s="228"/>
      <c r="I109" s="228"/>
      <c r="J109" s="228"/>
      <c r="K109" s="228"/>
      <c r="L109" s="228"/>
      <c r="M109" s="228"/>
      <c r="N109" s="227"/>
      <c r="O109" s="227"/>
      <c r="P109" s="227"/>
      <c r="Q109" s="227"/>
      <c r="R109" s="228"/>
      <c r="S109" s="228"/>
      <c r="T109" s="228"/>
      <c r="U109" s="228"/>
      <c r="V109" s="228"/>
      <c r="W109" s="228"/>
      <c r="X109" s="228"/>
      <c r="Y109" s="228"/>
      <c r="Z109" s="217"/>
      <c r="AA109" s="217"/>
      <c r="AB109" s="217"/>
      <c r="AC109" s="217"/>
      <c r="AD109" s="217"/>
      <c r="AE109" s="217"/>
      <c r="AF109" s="217"/>
      <c r="AG109" s="217" t="s">
        <v>178</v>
      </c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</row>
    <row r="110" spans="1:60" ht="22.5" outlineLevel="1" x14ac:dyDescent="0.2">
      <c r="A110" s="238">
        <v>48</v>
      </c>
      <c r="B110" s="239" t="s">
        <v>290</v>
      </c>
      <c r="C110" s="260" t="s">
        <v>291</v>
      </c>
      <c r="D110" s="240" t="s">
        <v>232</v>
      </c>
      <c r="E110" s="241">
        <v>48.4</v>
      </c>
      <c r="F110" s="242"/>
      <c r="G110" s="243">
        <f>ROUND(E110*F110,2)</f>
        <v>0</v>
      </c>
      <c r="H110" s="242"/>
      <c r="I110" s="243">
        <f>ROUND(E110*H110,2)</f>
        <v>0</v>
      </c>
      <c r="J110" s="242"/>
      <c r="K110" s="243">
        <f>ROUND(E110*J110,2)</f>
        <v>0</v>
      </c>
      <c r="L110" s="243">
        <v>21</v>
      </c>
      <c r="M110" s="243">
        <f>G110*(1+L110/100)</f>
        <v>0</v>
      </c>
      <c r="N110" s="241">
        <v>5.2199999999999998E-3</v>
      </c>
      <c r="O110" s="241">
        <f>ROUND(E110*N110,2)</f>
        <v>0.25</v>
      </c>
      <c r="P110" s="241">
        <v>0</v>
      </c>
      <c r="Q110" s="241">
        <f>ROUND(E110*P110,2)</f>
        <v>0</v>
      </c>
      <c r="R110" s="243" t="s">
        <v>255</v>
      </c>
      <c r="S110" s="243" t="s">
        <v>147</v>
      </c>
      <c r="T110" s="244" t="s">
        <v>147</v>
      </c>
      <c r="U110" s="228">
        <v>0.63429999999999997</v>
      </c>
      <c r="V110" s="228">
        <f>ROUND(E110*U110,2)</f>
        <v>30.7</v>
      </c>
      <c r="W110" s="228"/>
      <c r="X110" s="228" t="s">
        <v>148</v>
      </c>
      <c r="Y110" s="228" t="s">
        <v>149</v>
      </c>
      <c r="Z110" s="217"/>
      <c r="AA110" s="217"/>
      <c r="AB110" s="217"/>
      <c r="AC110" s="217"/>
      <c r="AD110" s="217"/>
      <c r="AE110" s="217"/>
      <c r="AF110" s="217"/>
      <c r="AG110" s="217" t="s">
        <v>150</v>
      </c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2" x14ac:dyDescent="0.2">
      <c r="A111" s="224"/>
      <c r="B111" s="225"/>
      <c r="C111" s="261" t="s">
        <v>281</v>
      </c>
      <c r="D111" s="252"/>
      <c r="E111" s="252"/>
      <c r="F111" s="252"/>
      <c r="G111" s="252"/>
      <c r="H111" s="228"/>
      <c r="I111" s="228"/>
      <c r="J111" s="228"/>
      <c r="K111" s="228"/>
      <c r="L111" s="228"/>
      <c r="M111" s="228"/>
      <c r="N111" s="227"/>
      <c r="O111" s="227"/>
      <c r="P111" s="227"/>
      <c r="Q111" s="227"/>
      <c r="R111" s="228"/>
      <c r="S111" s="228"/>
      <c r="T111" s="228"/>
      <c r="U111" s="228"/>
      <c r="V111" s="228"/>
      <c r="W111" s="228"/>
      <c r="X111" s="228"/>
      <c r="Y111" s="228"/>
      <c r="Z111" s="217"/>
      <c r="AA111" s="217"/>
      <c r="AB111" s="217"/>
      <c r="AC111" s="217"/>
      <c r="AD111" s="217"/>
      <c r="AE111" s="217"/>
      <c r="AF111" s="217"/>
      <c r="AG111" s="217" t="s">
        <v>155</v>
      </c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outlineLevel="2" x14ac:dyDescent="0.2">
      <c r="A112" s="224"/>
      <c r="B112" s="225"/>
      <c r="C112" s="262" t="s">
        <v>282</v>
      </c>
      <c r="D112" s="253"/>
      <c r="E112" s="253"/>
      <c r="F112" s="253"/>
      <c r="G112" s="253"/>
      <c r="H112" s="228"/>
      <c r="I112" s="228"/>
      <c r="J112" s="228"/>
      <c r="K112" s="228"/>
      <c r="L112" s="228"/>
      <c r="M112" s="228"/>
      <c r="N112" s="227"/>
      <c r="O112" s="227"/>
      <c r="P112" s="227"/>
      <c r="Q112" s="227"/>
      <c r="R112" s="228"/>
      <c r="S112" s="228"/>
      <c r="T112" s="228"/>
      <c r="U112" s="228"/>
      <c r="V112" s="228"/>
      <c r="W112" s="228"/>
      <c r="X112" s="228"/>
      <c r="Y112" s="228"/>
      <c r="Z112" s="217"/>
      <c r="AA112" s="217"/>
      <c r="AB112" s="217"/>
      <c r="AC112" s="217"/>
      <c r="AD112" s="217"/>
      <c r="AE112" s="217"/>
      <c r="AF112" s="217"/>
      <c r="AG112" s="217" t="s">
        <v>178</v>
      </c>
      <c r="AH112" s="217"/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</row>
    <row r="113" spans="1:60" outlineLevel="3" x14ac:dyDescent="0.2">
      <c r="A113" s="224"/>
      <c r="B113" s="225"/>
      <c r="C113" s="262" t="s">
        <v>283</v>
      </c>
      <c r="D113" s="253"/>
      <c r="E113" s="253"/>
      <c r="F113" s="253"/>
      <c r="G113" s="253"/>
      <c r="H113" s="228"/>
      <c r="I113" s="228"/>
      <c r="J113" s="228"/>
      <c r="K113" s="228"/>
      <c r="L113" s="228"/>
      <c r="M113" s="228"/>
      <c r="N113" s="227"/>
      <c r="O113" s="227"/>
      <c r="P113" s="227"/>
      <c r="Q113" s="227"/>
      <c r="R113" s="228"/>
      <c r="S113" s="228"/>
      <c r="T113" s="228"/>
      <c r="U113" s="228"/>
      <c r="V113" s="228"/>
      <c r="W113" s="228"/>
      <c r="X113" s="228"/>
      <c r="Y113" s="228"/>
      <c r="Z113" s="217"/>
      <c r="AA113" s="217"/>
      <c r="AB113" s="217"/>
      <c r="AC113" s="217"/>
      <c r="AD113" s="217"/>
      <c r="AE113" s="217"/>
      <c r="AF113" s="217"/>
      <c r="AG113" s="217" t="s">
        <v>178</v>
      </c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</row>
    <row r="114" spans="1:60" ht="22.5" outlineLevel="1" x14ac:dyDescent="0.2">
      <c r="A114" s="238">
        <v>49</v>
      </c>
      <c r="B114" s="239" t="s">
        <v>292</v>
      </c>
      <c r="C114" s="260" t="s">
        <v>293</v>
      </c>
      <c r="D114" s="240" t="s">
        <v>145</v>
      </c>
      <c r="E114" s="241">
        <v>11</v>
      </c>
      <c r="F114" s="242"/>
      <c r="G114" s="243">
        <f>ROUND(E114*F114,2)</f>
        <v>0</v>
      </c>
      <c r="H114" s="242"/>
      <c r="I114" s="243">
        <f>ROUND(E114*H114,2)</f>
        <v>0</v>
      </c>
      <c r="J114" s="242"/>
      <c r="K114" s="243">
        <f>ROUND(E114*J114,2)</f>
        <v>0</v>
      </c>
      <c r="L114" s="243">
        <v>21</v>
      </c>
      <c r="M114" s="243">
        <f>G114*(1+L114/100)</f>
        <v>0</v>
      </c>
      <c r="N114" s="241">
        <v>8.0000000000000007E-5</v>
      </c>
      <c r="O114" s="241">
        <f>ROUND(E114*N114,2)</f>
        <v>0</v>
      </c>
      <c r="P114" s="241">
        <v>0</v>
      </c>
      <c r="Q114" s="241">
        <f>ROUND(E114*P114,2)</f>
        <v>0</v>
      </c>
      <c r="R114" s="243" t="s">
        <v>255</v>
      </c>
      <c r="S114" s="243" t="s">
        <v>147</v>
      </c>
      <c r="T114" s="244" t="s">
        <v>147</v>
      </c>
      <c r="U114" s="228">
        <v>9.9610000000000004E-2</v>
      </c>
      <c r="V114" s="228">
        <f>ROUND(E114*U114,2)</f>
        <v>1.1000000000000001</v>
      </c>
      <c r="W114" s="228"/>
      <c r="X114" s="228" t="s">
        <v>148</v>
      </c>
      <c r="Y114" s="228" t="s">
        <v>149</v>
      </c>
      <c r="Z114" s="217"/>
      <c r="AA114" s="217"/>
      <c r="AB114" s="217"/>
      <c r="AC114" s="217"/>
      <c r="AD114" s="217"/>
      <c r="AE114" s="217"/>
      <c r="AF114" s="217"/>
      <c r="AG114" s="217" t="s">
        <v>150</v>
      </c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17"/>
      <c r="BB114" s="217"/>
      <c r="BC114" s="217"/>
      <c r="BD114" s="217"/>
      <c r="BE114" s="217"/>
      <c r="BF114" s="217"/>
      <c r="BG114" s="217"/>
      <c r="BH114" s="217"/>
    </row>
    <row r="115" spans="1:60" outlineLevel="2" x14ac:dyDescent="0.2">
      <c r="A115" s="224"/>
      <c r="B115" s="225"/>
      <c r="C115" s="261" t="s">
        <v>294</v>
      </c>
      <c r="D115" s="252"/>
      <c r="E115" s="252"/>
      <c r="F115" s="252"/>
      <c r="G115" s="252"/>
      <c r="H115" s="228"/>
      <c r="I115" s="228"/>
      <c r="J115" s="228"/>
      <c r="K115" s="228"/>
      <c r="L115" s="228"/>
      <c r="M115" s="228"/>
      <c r="N115" s="227"/>
      <c r="O115" s="227"/>
      <c r="P115" s="227"/>
      <c r="Q115" s="227"/>
      <c r="R115" s="228"/>
      <c r="S115" s="228"/>
      <c r="T115" s="228"/>
      <c r="U115" s="228"/>
      <c r="V115" s="228"/>
      <c r="W115" s="228"/>
      <c r="X115" s="228"/>
      <c r="Y115" s="228"/>
      <c r="Z115" s="217"/>
      <c r="AA115" s="217"/>
      <c r="AB115" s="217"/>
      <c r="AC115" s="217"/>
      <c r="AD115" s="217"/>
      <c r="AE115" s="217"/>
      <c r="AF115" s="217"/>
      <c r="AG115" s="217" t="s">
        <v>155</v>
      </c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</row>
    <row r="116" spans="1:60" ht="22.5" outlineLevel="1" x14ac:dyDescent="0.2">
      <c r="A116" s="245">
        <v>50</v>
      </c>
      <c r="B116" s="246" t="s">
        <v>295</v>
      </c>
      <c r="C116" s="259" t="s">
        <v>296</v>
      </c>
      <c r="D116" s="247" t="s">
        <v>297</v>
      </c>
      <c r="E116" s="248">
        <v>4</v>
      </c>
      <c r="F116" s="249"/>
      <c r="G116" s="250">
        <f>ROUND(E116*F116,2)</f>
        <v>0</v>
      </c>
      <c r="H116" s="249"/>
      <c r="I116" s="250">
        <f>ROUND(E116*H116,2)</f>
        <v>0</v>
      </c>
      <c r="J116" s="249"/>
      <c r="K116" s="250">
        <f>ROUND(E116*J116,2)</f>
        <v>0</v>
      </c>
      <c r="L116" s="250">
        <v>21</v>
      </c>
      <c r="M116" s="250">
        <f>G116*(1+L116/100)</f>
        <v>0</v>
      </c>
      <c r="N116" s="248">
        <v>0</v>
      </c>
      <c r="O116" s="248">
        <f>ROUND(E116*N116,2)</f>
        <v>0</v>
      </c>
      <c r="P116" s="248">
        <v>0</v>
      </c>
      <c r="Q116" s="248">
        <f>ROUND(E116*P116,2)</f>
        <v>0</v>
      </c>
      <c r="R116" s="250" t="s">
        <v>255</v>
      </c>
      <c r="S116" s="250" t="s">
        <v>147</v>
      </c>
      <c r="T116" s="251" t="s">
        <v>147</v>
      </c>
      <c r="U116" s="228">
        <v>0.47226000000000001</v>
      </c>
      <c r="V116" s="228">
        <f>ROUND(E116*U116,2)</f>
        <v>1.89</v>
      </c>
      <c r="W116" s="228"/>
      <c r="X116" s="228" t="s">
        <v>148</v>
      </c>
      <c r="Y116" s="228" t="s">
        <v>149</v>
      </c>
      <c r="Z116" s="217"/>
      <c r="AA116" s="217"/>
      <c r="AB116" s="217"/>
      <c r="AC116" s="217"/>
      <c r="AD116" s="217"/>
      <c r="AE116" s="217"/>
      <c r="AF116" s="217"/>
      <c r="AG116" s="217" t="s">
        <v>150</v>
      </c>
      <c r="AH116" s="217"/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ht="22.5" outlineLevel="1" x14ac:dyDescent="0.2">
      <c r="A117" s="238">
        <v>51</v>
      </c>
      <c r="B117" s="239" t="s">
        <v>298</v>
      </c>
      <c r="C117" s="260" t="s">
        <v>299</v>
      </c>
      <c r="D117" s="240" t="s">
        <v>232</v>
      </c>
      <c r="E117" s="241">
        <v>8.3000000000000007</v>
      </c>
      <c r="F117" s="242"/>
      <c r="G117" s="243">
        <f>ROUND(E117*F117,2)</f>
        <v>0</v>
      </c>
      <c r="H117" s="242"/>
      <c r="I117" s="243">
        <f>ROUND(E117*H117,2)</f>
        <v>0</v>
      </c>
      <c r="J117" s="242"/>
      <c r="K117" s="243">
        <f>ROUND(E117*J117,2)</f>
        <v>0</v>
      </c>
      <c r="L117" s="243">
        <v>21</v>
      </c>
      <c r="M117" s="243">
        <f>G117*(1+L117/100)</f>
        <v>0</v>
      </c>
      <c r="N117" s="241">
        <v>4.0000000000000003E-5</v>
      </c>
      <c r="O117" s="241">
        <f>ROUND(E117*N117,2)</f>
        <v>0</v>
      </c>
      <c r="P117" s="241">
        <v>0</v>
      </c>
      <c r="Q117" s="241">
        <f>ROUND(E117*P117,2)</f>
        <v>0</v>
      </c>
      <c r="R117" s="243" t="s">
        <v>255</v>
      </c>
      <c r="S117" s="243" t="s">
        <v>147</v>
      </c>
      <c r="T117" s="244" t="s">
        <v>147</v>
      </c>
      <c r="U117" s="228">
        <v>0.129</v>
      </c>
      <c r="V117" s="228">
        <f>ROUND(E117*U117,2)</f>
        <v>1.07</v>
      </c>
      <c r="W117" s="228"/>
      <c r="X117" s="228" t="s">
        <v>148</v>
      </c>
      <c r="Y117" s="228" t="s">
        <v>149</v>
      </c>
      <c r="Z117" s="217"/>
      <c r="AA117" s="217"/>
      <c r="AB117" s="217"/>
      <c r="AC117" s="217"/>
      <c r="AD117" s="217"/>
      <c r="AE117" s="217"/>
      <c r="AF117" s="217"/>
      <c r="AG117" s="217" t="s">
        <v>150</v>
      </c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outlineLevel="2" x14ac:dyDescent="0.2">
      <c r="A118" s="224"/>
      <c r="B118" s="225"/>
      <c r="C118" s="265" t="s">
        <v>300</v>
      </c>
      <c r="D118" s="257"/>
      <c r="E118" s="257"/>
      <c r="F118" s="257"/>
      <c r="G118" s="257"/>
      <c r="H118" s="228"/>
      <c r="I118" s="228"/>
      <c r="J118" s="228"/>
      <c r="K118" s="228"/>
      <c r="L118" s="228"/>
      <c r="M118" s="228"/>
      <c r="N118" s="227"/>
      <c r="O118" s="227"/>
      <c r="P118" s="227"/>
      <c r="Q118" s="227"/>
      <c r="R118" s="228"/>
      <c r="S118" s="228"/>
      <c r="T118" s="228"/>
      <c r="U118" s="228"/>
      <c r="V118" s="228"/>
      <c r="W118" s="228"/>
      <c r="X118" s="228"/>
      <c r="Y118" s="228"/>
      <c r="Z118" s="217"/>
      <c r="AA118" s="217"/>
      <c r="AB118" s="217"/>
      <c r="AC118" s="217"/>
      <c r="AD118" s="217"/>
      <c r="AE118" s="217"/>
      <c r="AF118" s="217"/>
      <c r="AG118" s="217" t="s">
        <v>178</v>
      </c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</row>
    <row r="119" spans="1:60" ht="22.5" outlineLevel="1" x14ac:dyDescent="0.2">
      <c r="A119" s="238">
        <v>52</v>
      </c>
      <c r="B119" s="239" t="s">
        <v>301</v>
      </c>
      <c r="C119" s="260" t="s">
        <v>302</v>
      </c>
      <c r="D119" s="240" t="s">
        <v>232</v>
      </c>
      <c r="E119" s="241">
        <v>26.5</v>
      </c>
      <c r="F119" s="242"/>
      <c r="G119" s="243">
        <f>ROUND(E119*F119,2)</f>
        <v>0</v>
      </c>
      <c r="H119" s="242"/>
      <c r="I119" s="243">
        <f>ROUND(E119*H119,2)</f>
        <v>0</v>
      </c>
      <c r="J119" s="242"/>
      <c r="K119" s="243">
        <f>ROUND(E119*J119,2)</f>
        <v>0</v>
      </c>
      <c r="L119" s="243">
        <v>21</v>
      </c>
      <c r="M119" s="243">
        <f>G119*(1+L119/100)</f>
        <v>0</v>
      </c>
      <c r="N119" s="241">
        <v>6.9999999999999994E-5</v>
      </c>
      <c r="O119" s="241">
        <f>ROUND(E119*N119,2)</f>
        <v>0</v>
      </c>
      <c r="P119" s="241">
        <v>0</v>
      </c>
      <c r="Q119" s="241">
        <f>ROUND(E119*P119,2)</f>
        <v>0</v>
      </c>
      <c r="R119" s="243" t="s">
        <v>255</v>
      </c>
      <c r="S119" s="243" t="s">
        <v>147</v>
      </c>
      <c r="T119" s="244" t="s">
        <v>147</v>
      </c>
      <c r="U119" s="228">
        <v>0.129</v>
      </c>
      <c r="V119" s="228">
        <f>ROUND(E119*U119,2)</f>
        <v>3.42</v>
      </c>
      <c r="W119" s="228"/>
      <c r="X119" s="228" t="s">
        <v>148</v>
      </c>
      <c r="Y119" s="228" t="s">
        <v>149</v>
      </c>
      <c r="Z119" s="217"/>
      <c r="AA119" s="217"/>
      <c r="AB119" s="217"/>
      <c r="AC119" s="217"/>
      <c r="AD119" s="217"/>
      <c r="AE119" s="217"/>
      <c r="AF119" s="217"/>
      <c r="AG119" s="217" t="s">
        <v>150</v>
      </c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</row>
    <row r="120" spans="1:60" outlineLevel="2" x14ac:dyDescent="0.2">
      <c r="A120" s="224"/>
      <c r="B120" s="225"/>
      <c r="C120" s="265" t="s">
        <v>300</v>
      </c>
      <c r="D120" s="257"/>
      <c r="E120" s="257"/>
      <c r="F120" s="257"/>
      <c r="G120" s="257"/>
      <c r="H120" s="228"/>
      <c r="I120" s="228"/>
      <c r="J120" s="228"/>
      <c r="K120" s="228"/>
      <c r="L120" s="228"/>
      <c r="M120" s="228"/>
      <c r="N120" s="227"/>
      <c r="O120" s="227"/>
      <c r="P120" s="227"/>
      <c r="Q120" s="227"/>
      <c r="R120" s="228"/>
      <c r="S120" s="228"/>
      <c r="T120" s="228"/>
      <c r="U120" s="228"/>
      <c r="V120" s="228"/>
      <c r="W120" s="228"/>
      <c r="X120" s="228"/>
      <c r="Y120" s="228"/>
      <c r="Z120" s="217"/>
      <c r="AA120" s="217"/>
      <c r="AB120" s="217"/>
      <c r="AC120" s="217"/>
      <c r="AD120" s="217"/>
      <c r="AE120" s="217"/>
      <c r="AF120" s="217"/>
      <c r="AG120" s="217" t="s">
        <v>178</v>
      </c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ht="22.5" outlineLevel="1" x14ac:dyDescent="0.2">
      <c r="A121" s="238">
        <v>53</v>
      </c>
      <c r="B121" s="239" t="s">
        <v>303</v>
      </c>
      <c r="C121" s="260" t="s">
        <v>304</v>
      </c>
      <c r="D121" s="240" t="s">
        <v>232</v>
      </c>
      <c r="E121" s="241">
        <v>12.6</v>
      </c>
      <c r="F121" s="242"/>
      <c r="G121" s="243">
        <f>ROUND(E121*F121,2)</f>
        <v>0</v>
      </c>
      <c r="H121" s="242"/>
      <c r="I121" s="243">
        <f>ROUND(E121*H121,2)</f>
        <v>0</v>
      </c>
      <c r="J121" s="242"/>
      <c r="K121" s="243">
        <f>ROUND(E121*J121,2)</f>
        <v>0</v>
      </c>
      <c r="L121" s="243">
        <v>21</v>
      </c>
      <c r="M121" s="243">
        <f>G121*(1+L121/100)</f>
        <v>0</v>
      </c>
      <c r="N121" s="241">
        <v>6.9999999999999994E-5</v>
      </c>
      <c r="O121" s="241">
        <f>ROUND(E121*N121,2)</f>
        <v>0</v>
      </c>
      <c r="P121" s="241">
        <v>0</v>
      </c>
      <c r="Q121" s="241">
        <f>ROUND(E121*P121,2)</f>
        <v>0</v>
      </c>
      <c r="R121" s="243" t="s">
        <v>255</v>
      </c>
      <c r="S121" s="243" t="s">
        <v>147</v>
      </c>
      <c r="T121" s="244" t="s">
        <v>147</v>
      </c>
      <c r="U121" s="228">
        <v>0.14199999999999999</v>
      </c>
      <c r="V121" s="228">
        <f>ROUND(E121*U121,2)</f>
        <v>1.79</v>
      </c>
      <c r="W121" s="228"/>
      <c r="X121" s="228" t="s">
        <v>148</v>
      </c>
      <c r="Y121" s="228" t="s">
        <v>149</v>
      </c>
      <c r="Z121" s="217"/>
      <c r="AA121" s="217"/>
      <c r="AB121" s="217"/>
      <c r="AC121" s="217"/>
      <c r="AD121" s="217"/>
      <c r="AE121" s="217"/>
      <c r="AF121" s="217"/>
      <c r="AG121" s="217" t="s">
        <v>150</v>
      </c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outlineLevel="2" x14ac:dyDescent="0.2">
      <c r="A122" s="224"/>
      <c r="B122" s="225"/>
      <c r="C122" s="265" t="s">
        <v>300</v>
      </c>
      <c r="D122" s="257"/>
      <c r="E122" s="257"/>
      <c r="F122" s="257"/>
      <c r="G122" s="257"/>
      <c r="H122" s="228"/>
      <c r="I122" s="228"/>
      <c r="J122" s="228"/>
      <c r="K122" s="228"/>
      <c r="L122" s="228"/>
      <c r="M122" s="228"/>
      <c r="N122" s="227"/>
      <c r="O122" s="227"/>
      <c r="P122" s="227"/>
      <c r="Q122" s="227"/>
      <c r="R122" s="228"/>
      <c r="S122" s="228"/>
      <c r="T122" s="228"/>
      <c r="U122" s="228"/>
      <c r="V122" s="228"/>
      <c r="W122" s="228"/>
      <c r="X122" s="228"/>
      <c r="Y122" s="228"/>
      <c r="Z122" s="217"/>
      <c r="AA122" s="217"/>
      <c r="AB122" s="217"/>
      <c r="AC122" s="217"/>
      <c r="AD122" s="217"/>
      <c r="AE122" s="217"/>
      <c r="AF122" s="217"/>
      <c r="AG122" s="217" t="s">
        <v>178</v>
      </c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</row>
    <row r="123" spans="1:60" ht="22.5" outlineLevel="1" x14ac:dyDescent="0.2">
      <c r="A123" s="238">
        <v>54</v>
      </c>
      <c r="B123" s="239" t="s">
        <v>305</v>
      </c>
      <c r="C123" s="260" t="s">
        <v>306</v>
      </c>
      <c r="D123" s="240" t="s">
        <v>232</v>
      </c>
      <c r="E123" s="241">
        <v>5.8</v>
      </c>
      <c r="F123" s="242"/>
      <c r="G123" s="243">
        <f>ROUND(E123*F123,2)</f>
        <v>0</v>
      </c>
      <c r="H123" s="242"/>
      <c r="I123" s="243">
        <f>ROUND(E123*H123,2)</f>
        <v>0</v>
      </c>
      <c r="J123" s="242"/>
      <c r="K123" s="243">
        <f>ROUND(E123*J123,2)</f>
        <v>0</v>
      </c>
      <c r="L123" s="243">
        <v>21</v>
      </c>
      <c r="M123" s="243">
        <f>G123*(1+L123/100)</f>
        <v>0</v>
      </c>
      <c r="N123" s="241">
        <v>6.0000000000000002E-5</v>
      </c>
      <c r="O123" s="241">
        <f>ROUND(E123*N123,2)</f>
        <v>0</v>
      </c>
      <c r="P123" s="241">
        <v>0</v>
      </c>
      <c r="Q123" s="241">
        <f>ROUND(E123*P123,2)</f>
        <v>0</v>
      </c>
      <c r="R123" s="243" t="s">
        <v>255</v>
      </c>
      <c r="S123" s="243" t="s">
        <v>147</v>
      </c>
      <c r="T123" s="244" t="s">
        <v>147</v>
      </c>
      <c r="U123" s="228">
        <v>0.129</v>
      </c>
      <c r="V123" s="228">
        <f>ROUND(E123*U123,2)</f>
        <v>0.75</v>
      </c>
      <c r="W123" s="228"/>
      <c r="X123" s="228" t="s">
        <v>148</v>
      </c>
      <c r="Y123" s="228" t="s">
        <v>149</v>
      </c>
      <c r="Z123" s="217"/>
      <c r="AA123" s="217"/>
      <c r="AB123" s="217"/>
      <c r="AC123" s="217"/>
      <c r="AD123" s="217"/>
      <c r="AE123" s="217"/>
      <c r="AF123" s="217"/>
      <c r="AG123" s="217" t="s">
        <v>150</v>
      </c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</row>
    <row r="124" spans="1:60" outlineLevel="2" x14ac:dyDescent="0.2">
      <c r="A124" s="224"/>
      <c r="B124" s="225"/>
      <c r="C124" s="265" t="s">
        <v>300</v>
      </c>
      <c r="D124" s="257"/>
      <c r="E124" s="257"/>
      <c r="F124" s="257"/>
      <c r="G124" s="257"/>
      <c r="H124" s="228"/>
      <c r="I124" s="228"/>
      <c r="J124" s="228"/>
      <c r="K124" s="228"/>
      <c r="L124" s="228"/>
      <c r="M124" s="228"/>
      <c r="N124" s="227"/>
      <c r="O124" s="227"/>
      <c r="P124" s="227"/>
      <c r="Q124" s="227"/>
      <c r="R124" s="228"/>
      <c r="S124" s="228"/>
      <c r="T124" s="228"/>
      <c r="U124" s="228"/>
      <c r="V124" s="228"/>
      <c r="W124" s="228"/>
      <c r="X124" s="228"/>
      <c r="Y124" s="228"/>
      <c r="Z124" s="217"/>
      <c r="AA124" s="217"/>
      <c r="AB124" s="217"/>
      <c r="AC124" s="217"/>
      <c r="AD124" s="217"/>
      <c r="AE124" s="217"/>
      <c r="AF124" s="217"/>
      <c r="AG124" s="217" t="s">
        <v>178</v>
      </c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ht="22.5" outlineLevel="1" x14ac:dyDescent="0.2">
      <c r="A125" s="238">
        <v>55</v>
      </c>
      <c r="B125" s="239" t="s">
        <v>307</v>
      </c>
      <c r="C125" s="260" t="s">
        <v>308</v>
      </c>
      <c r="D125" s="240" t="s">
        <v>232</v>
      </c>
      <c r="E125" s="241">
        <v>48.4</v>
      </c>
      <c r="F125" s="242"/>
      <c r="G125" s="243">
        <f>ROUND(E125*F125,2)</f>
        <v>0</v>
      </c>
      <c r="H125" s="242"/>
      <c r="I125" s="243">
        <f>ROUND(E125*H125,2)</f>
        <v>0</v>
      </c>
      <c r="J125" s="242"/>
      <c r="K125" s="243">
        <f>ROUND(E125*J125,2)</f>
        <v>0</v>
      </c>
      <c r="L125" s="243">
        <v>21</v>
      </c>
      <c r="M125" s="243">
        <f>G125*(1+L125/100)</f>
        <v>0</v>
      </c>
      <c r="N125" s="241">
        <v>8.0000000000000007E-5</v>
      </c>
      <c r="O125" s="241">
        <f>ROUND(E125*N125,2)</f>
        <v>0</v>
      </c>
      <c r="P125" s="241">
        <v>0</v>
      </c>
      <c r="Q125" s="241">
        <f>ROUND(E125*P125,2)</f>
        <v>0</v>
      </c>
      <c r="R125" s="243" t="s">
        <v>255</v>
      </c>
      <c r="S125" s="243" t="s">
        <v>147</v>
      </c>
      <c r="T125" s="244" t="s">
        <v>147</v>
      </c>
      <c r="U125" s="228">
        <v>0.129</v>
      </c>
      <c r="V125" s="228">
        <f>ROUND(E125*U125,2)</f>
        <v>6.24</v>
      </c>
      <c r="W125" s="228"/>
      <c r="X125" s="228" t="s">
        <v>148</v>
      </c>
      <c r="Y125" s="228" t="s">
        <v>149</v>
      </c>
      <c r="Z125" s="217"/>
      <c r="AA125" s="217"/>
      <c r="AB125" s="217"/>
      <c r="AC125" s="217"/>
      <c r="AD125" s="217"/>
      <c r="AE125" s="217"/>
      <c r="AF125" s="217"/>
      <c r="AG125" s="217" t="s">
        <v>150</v>
      </c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outlineLevel="2" x14ac:dyDescent="0.2">
      <c r="A126" s="224"/>
      <c r="B126" s="225"/>
      <c r="C126" s="265" t="s">
        <v>300</v>
      </c>
      <c r="D126" s="257"/>
      <c r="E126" s="257"/>
      <c r="F126" s="257"/>
      <c r="G126" s="257"/>
      <c r="H126" s="228"/>
      <c r="I126" s="228"/>
      <c r="J126" s="228"/>
      <c r="K126" s="228"/>
      <c r="L126" s="228"/>
      <c r="M126" s="228"/>
      <c r="N126" s="227"/>
      <c r="O126" s="227"/>
      <c r="P126" s="227"/>
      <c r="Q126" s="227"/>
      <c r="R126" s="228"/>
      <c r="S126" s="228"/>
      <c r="T126" s="228"/>
      <c r="U126" s="228"/>
      <c r="V126" s="228"/>
      <c r="W126" s="228"/>
      <c r="X126" s="228"/>
      <c r="Y126" s="228"/>
      <c r="Z126" s="217"/>
      <c r="AA126" s="217"/>
      <c r="AB126" s="217"/>
      <c r="AC126" s="217"/>
      <c r="AD126" s="217"/>
      <c r="AE126" s="217"/>
      <c r="AF126" s="217"/>
      <c r="AG126" s="217" t="s">
        <v>178</v>
      </c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outlineLevel="1" x14ac:dyDescent="0.2">
      <c r="A127" s="245">
        <v>56</v>
      </c>
      <c r="B127" s="246" t="s">
        <v>309</v>
      </c>
      <c r="C127" s="259" t="s">
        <v>310</v>
      </c>
      <c r="D127" s="247" t="s">
        <v>145</v>
      </c>
      <c r="E127" s="248">
        <v>19</v>
      </c>
      <c r="F127" s="249"/>
      <c r="G127" s="250">
        <f>ROUND(E127*F127,2)</f>
        <v>0</v>
      </c>
      <c r="H127" s="249"/>
      <c r="I127" s="250">
        <f>ROUND(E127*H127,2)</f>
        <v>0</v>
      </c>
      <c r="J127" s="249"/>
      <c r="K127" s="250">
        <f>ROUND(E127*J127,2)</f>
        <v>0</v>
      </c>
      <c r="L127" s="250">
        <v>21</v>
      </c>
      <c r="M127" s="250">
        <f>G127*(1+L127/100)</f>
        <v>0</v>
      </c>
      <c r="N127" s="248">
        <v>0</v>
      </c>
      <c r="O127" s="248">
        <f>ROUND(E127*N127,2)</f>
        <v>0</v>
      </c>
      <c r="P127" s="248">
        <v>0</v>
      </c>
      <c r="Q127" s="248">
        <f>ROUND(E127*P127,2)</f>
        <v>0</v>
      </c>
      <c r="R127" s="250" t="s">
        <v>255</v>
      </c>
      <c r="S127" s="250" t="s">
        <v>147</v>
      </c>
      <c r="T127" s="251" t="s">
        <v>147</v>
      </c>
      <c r="U127" s="228">
        <v>0.42499999999999999</v>
      </c>
      <c r="V127" s="228">
        <f>ROUND(E127*U127,2)</f>
        <v>8.08</v>
      </c>
      <c r="W127" s="228"/>
      <c r="X127" s="228" t="s">
        <v>148</v>
      </c>
      <c r="Y127" s="228" t="s">
        <v>149</v>
      </c>
      <c r="Z127" s="217"/>
      <c r="AA127" s="217"/>
      <c r="AB127" s="217"/>
      <c r="AC127" s="217"/>
      <c r="AD127" s="217"/>
      <c r="AE127" s="217"/>
      <c r="AF127" s="217"/>
      <c r="AG127" s="217" t="s">
        <v>150</v>
      </c>
      <c r="AH127" s="217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</row>
    <row r="128" spans="1:60" ht="22.5" outlineLevel="1" x14ac:dyDescent="0.2">
      <c r="A128" s="238">
        <v>57</v>
      </c>
      <c r="B128" s="239" t="s">
        <v>311</v>
      </c>
      <c r="C128" s="260" t="s">
        <v>312</v>
      </c>
      <c r="D128" s="240" t="s">
        <v>145</v>
      </c>
      <c r="E128" s="241">
        <v>7</v>
      </c>
      <c r="F128" s="242"/>
      <c r="G128" s="243">
        <f>ROUND(E128*F128,2)</f>
        <v>0</v>
      </c>
      <c r="H128" s="242"/>
      <c r="I128" s="243">
        <f>ROUND(E128*H128,2)</f>
        <v>0</v>
      </c>
      <c r="J128" s="242"/>
      <c r="K128" s="243">
        <f>ROUND(E128*J128,2)</f>
        <v>0</v>
      </c>
      <c r="L128" s="243">
        <v>21</v>
      </c>
      <c r="M128" s="243">
        <f>G128*(1+L128/100)</f>
        <v>0</v>
      </c>
      <c r="N128" s="241">
        <v>6.3000000000000003E-4</v>
      </c>
      <c r="O128" s="241">
        <f>ROUND(E128*N128,2)</f>
        <v>0</v>
      </c>
      <c r="P128" s="241">
        <v>0</v>
      </c>
      <c r="Q128" s="241">
        <f>ROUND(E128*P128,2)</f>
        <v>0</v>
      </c>
      <c r="R128" s="243" t="s">
        <v>255</v>
      </c>
      <c r="S128" s="243" t="s">
        <v>147</v>
      </c>
      <c r="T128" s="244" t="s">
        <v>147</v>
      </c>
      <c r="U128" s="228">
        <v>0.27200000000000002</v>
      </c>
      <c r="V128" s="228">
        <f>ROUND(E128*U128,2)</f>
        <v>1.9</v>
      </c>
      <c r="W128" s="228"/>
      <c r="X128" s="228" t="s">
        <v>148</v>
      </c>
      <c r="Y128" s="228" t="s">
        <v>149</v>
      </c>
      <c r="Z128" s="217"/>
      <c r="AA128" s="217"/>
      <c r="AB128" s="217"/>
      <c r="AC128" s="217"/>
      <c r="AD128" s="217"/>
      <c r="AE128" s="217"/>
      <c r="AF128" s="217"/>
      <c r="AG128" s="217" t="s">
        <v>150</v>
      </c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60" outlineLevel="2" x14ac:dyDescent="0.2">
      <c r="A129" s="224"/>
      <c r="B129" s="225"/>
      <c r="C129" s="265" t="s">
        <v>313</v>
      </c>
      <c r="D129" s="257"/>
      <c r="E129" s="257"/>
      <c r="F129" s="257"/>
      <c r="G129" s="257"/>
      <c r="H129" s="228"/>
      <c r="I129" s="228"/>
      <c r="J129" s="228"/>
      <c r="K129" s="228"/>
      <c r="L129" s="228"/>
      <c r="M129" s="228"/>
      <c r="N129" s="227"/>
      <c r="O129" s="227"/>
      <c r="P129" s="227"/>
      <c r="Q129" s="227"/>
      <c r="R129" s="228"/>
      <c r="S129" s="228"/>
      <c r="T129" s="228"/>
      <c r="U129" s="228"/>
      <c r="V129" s="228"/>
      <c r="W129" s="228"/>
      <c r="X129" s="228"/>
      <c r="Y129" s="228"/>
      <c r="Z129" s="217"/>
      <c r="AA129" s="217"/>
      <c r="AB129" s="217"/>
      <c r="AC129" s="217"/>
      <c r="AD129" s="217"/>
      <c r="AE129" s="217"/>
      <c r="AF129" s="217"/>
      <c r="AG129" s="217" t="s">
        <v>178</v>
      </c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</row>
    <row r="130" spans="1:60" ht="22.5" outlineLevel="1" x14ac:dyDescent="0.2">
      <c r="A130" s="238">
        <v>58</v>
      </c>
      <c r="B130" s="239" t="s">
        <v>314</v>
      </c>
      <c r="C130" s="260" t="s">
        <v>315</v>
      </c>
      <c r="D130" s="240" t="s">
        <v>316</v>
      </c>
      <c r="E130" s="241">
        <v>6</v>
      </c>
      <c r="F130" s="242"/>
      <c r="G130" s="243">
        <f>ROUND(E130*F130,2)</f>
        <v>0</v>
      </c>
      <c r="H130" s="242"/>
      <c r="I130" s="243">
        <f>ROUND(E130*H130,2)</f>
        <v>0</v>
      </c>
      <c r="J130" s="242"/>
      <c r="K130" s="243">
        <f>ROUND(E130*J130,2)</f>
        <v>0</v>
      </c>
      <c r="L130" s="243">
        <v>21</v>
      </c>
      <c r="M130" s="243">
        <f>G130*(1+L130/100)</f>
        <v>0</v>
      </c>
      <c r="N130" s="241">
        <v>1.48E-3</v>
      </c>
      <c r="O130" s="241">
        <f>ROUND(E130*N130,2)</f>
        <v>0.01</v>
      </c>
      <c r="P130" s="241">
        <v>0</v>
      </c>
      <c r="Q130" s="241">
        <f>ROUND(E130*P130,2)</f>
        <v>0</v>
      </c>
      <c r="R130" s="243" t="s">
        <v>255</v>
      </c>
      <c r="S130" s="243" t="s">
        <v>147</v>
      </c>
      <c r="T130" s="244" t="s">
        <v>147</v>
      </c>
      <c r="U130" s="228">
        <v>0.54</v>
      </c>
      <c r="V130" s="228">
        <f>ROUND(E130*U130,2)</f>
        <v>3.24</v>
      </c>
      <c r="W130" s="228"/>
      <c r="X130" s="228" t="s">
        <v>148</v>
      </c>
      <c r="Y130" s="228" t="s">
        <v>149</v>
      </c>
      <c r="Z130" s="217"/>
      <c r="AA130" s="217"/>
      <c r="AB130" s="217"/>
      <c r="AC130" s="217"/>
      <c r="AD130" s="217"/>
      <c r="AE130" s="217"/>
      <c r="AF130" s="217"/>
      <c r="AG130" s="217" t="s">
        <v>150</v>
      </c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17"/>
      <c r="BE130" s="217"/>
      <c r="BF130" s="217"/>
      <c r="BG130" s="217"/>
      <c r="BH130" s="217"/>
    </row>
    <row r="131" spans="1:60" outlineLevel="2" x14ac:dyDescent="0.2">
      <c r="A131" s="224"/>
      <c r="B131" s="225"/>
      <c r="C131" s="265" t="s">
        <v>313</v>
      </c>
      <c r="D131" s="257"/>
      <c r="E131" s="257"/>
      <c r="F131" s="257"/>
      <c r="G131" s="257"/>
      <c r="H131" s="228"/>
      <c r="I131" s="228"/>
      <c r="J131" s="228"/>
      <c r="K131" s="228"/>
      <c r="L131" s="228"/>
      <c r="M131" s="228"/>
      <c r="N131" s="227"/>
      <c r="O131" s="227"/>
      <c r="P131" s="227"/>
      <c r="Q131" s="227"/>
      <c r="R131" s="228"/>
      <c r="S131" s="228"/>
      <c r="T131" s="228"/>
      <c r="U131" s="228"/>
      <c r="V131" s="228"/>
      <c r="W131" s="228"/>
      <c r="X131" s="228"/>
      <c r="Y131" s="228"/>
      <c r="Z131" s="217"/>
      <c r="AA131" s="217"/>
      <c r="AB131" s="217"/>
      <c r="AC131" s="217"/>
      <c r="AD131" s="217"/>
      <c r="AE131" s="217"/>
      <c r="AF131" s="217"/>
      <c r="AG131" s="217" t="s">
        <v>178</v>
      </c>
      <c r="AH131" s="217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17"/>
      <c r="BB131" s="217"/>
      <c r="BC131" s="217"/>
      <c r="BD131" s="217"/>
      <c r="BE131" s="217"/>
      <c r="BF131" s="217"/>
      <c r="BG131" s="217"/>
      <c r="BH131" s="217"/>
    </row>
    <row r="132" spans="1:60" outlineLevel="1" x14ac:dyDescent="0.2">
      <c r="A132" s="245">
        <v>59</v>
      </c>
      <c r="B132" s="246" t="s">
        <v>317</v>
      </c>
      <c r="C132" s="259" t="s">
        <v>318</v>
      </c>
      <c r="D132" s="247" t="s">
        <v>232</v>
      </c>
      <c r="E132" s="248">
        <v>101.6</v>
      </c>
      <c r="F132" s="249"/>
      <c r="G132" s="250">
        <f>ROUND(E132*F132,2)</f>
        <v>0</v>
      </c>
      <c r="H132" s="249"/>
      <c r="I132" s="250">
        <f>ROUND(E132*H132,2)</f>
        <v>0</v>
      </c>
      <c r="J132" s="249"/>
      <c r="K132" s="250">
        <f>ROUND(E132*J132,2)</f>
        <v>0</v>
      </c>
      <c r="L132" s="250">
        <v>21</v>
      </c>
      <c r="M132" s="250">
        <f>G132*(1+L132/100)</f>
        <v>0</v>
      </c>
      <c r="N132" s="248">
        <v>0</v>
      </c>
      <c r="O132" s="248">
        <f>ROUND(E132*N132,2)</f>
        <v>0</v>
      </c>
      <c r="P132" s="248">
        <v>0</v>
      </c>
      <c r="Q132" s="248">
        <f>ROUND(E132*P132,2)</f>
        <v>0</v>
      </c>
      <c r="R132" s="250" t="s">
        <v>255</v>
      </c>
      <c r="S132" s="250" t="s">
        <v>147</v>
      </c>
      <c r="T132" s="251" t="s">
        <v>147</v>
      </c>
      <c r="U132" s="228">
        <v>3.1E-2</v>
      </c>
      <c r="V132" s="228">
        <f>ROUND(E132*U132,2)</f>
        <v>3.15</v>
      </c>
      <c r="W132" s="228"/>
      <c r="X132" s="228" t="s">
        <v>148</v>
      </c>
      <c r="Y132" s="228" t="s">
        <v>149</v>
      </c>
      <c r="Z132" s="217"/>
      <c r="AA132" s="217"/>
      <c r="AB132" s="217"/>
      <c r="AC132" s="217"/>
      <c r="AD132" s="217"/>
      <c r="AE132" s="217"/>
      <c r="AF132" s="217"/>
      <c r="AG132" s="217" t="s">
        <v>150</v>
      </c>
      <c r="AH132" s="217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  <c r="BD132" s="217"/>
      <c r="BE132" s="217"/>
      <c r="BF132" s="217"/>
      <c r="BG132" s="217"/>
      <c r="BH132" s="217"/>
    </row>
    <row r="133" spans="1:60" outlineLevel="1" x14ac:dyDescent="0.2">
      <c r="A133" s="245">
        <v>60</v>
      </c>
      <c r="B133" s="246" t="s">
        <v>319</v>
      </c>
      <c r="C133" s="259" t="s">
        <v>320</v>
      </c>
      <c r="D133" s="247" t="s">
        <v>321</v>
      </c>
      <c r="E133" s="248">
        <v>2</v>
      </c>
      <c r="F133" s="249"/>
      <c r="G133" s="250">
        <f>ROUND(E133*F133,2)</f>
        <v>0</v>
      </c>
      <c r="H133" s="249"/>
      <c r="I133" s="250">
        <f>ROUND(E133*H133,2)</f>
        <v>0</v>
      </c>
      <c r="J133" s="249"/>
      <c r="K133" s="250">
        <f>ROUND(E133*J133,2)</f>
        <v>0</v>
      </c>
      <c r="L133" s="250">
        <v>21</v>
      </c>
      <c r="M133" s="250">
        <f>G133*(1+L133/100)</f>
        <v>0</v>
      </c>
      <c r="N133" s="248">
        <v>0</v>
      </c>
      <c r="O133" s="248">
        <f>ROUND(E133*N133,2)</f>
        <v>0</v>
      </c>
      <c r="P133" s="248">
        <v>0</v>
      </c>
      <c r="Q133" s="248">
        <f>ROUND(E133*P133,2)</f>
        <v>0</v>
      </c>
      <c r="R133" s="250"/>
      <c r="S133" s="250" t="s">
        <v>272</v>
      </c>
      <c r="T133" s="251" t="s">
        <v>273</v>
      </c>
      <c r="U133" s="228">
        <v>0</v>
      </c>
      <c r="V133" s="228">
        <f>ROUND(E133*U133,2)</f>
        <v>0</v>
      </c>
      <c r="W133" s="228"/>
      <c r="X133" s="228" t="s">
        <v>148</v>
      </c>
      <c r="Y133" s="228" t="s">
        <v>149</v>
      </c>
      <c r="Z133" s="217"/>
      <c r="AA133" s="217"/>
      <c r="AB133" s="217"/>
      <c r="AC133" s="217"/>
      <c r="AD133" s="217"/>
      <c r="AE133" s="217"/>
      <c r="AF133" s="217"/>
      <c r="AG133" s="217" t="s">
        <v>150</v>
      </c>
      <c r="AH133" s="217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</row>
    <row r="134" spans="1:60" ht="22.5" outlineLevel="1" x14ac:dyDescent="0.2">
      <c r="A134" s="238">
        <v>61</v>
      </c>
      <c r="B134" s="239" t="s">
        <v>322</v>
      </c>
      <c r="C134" s="260" t="s">
        <v>323</v>
      </c>
      <c r="D134" s="240" t="s">
        <v>145</v>
      </c>
      <c r="E134" s="241">
        <v>6</v>
      </c>
      <c r="F134" s="242"/>
      <c r="G134" s="243">
        <f>ROUND(E134*F134,2)</f>
        <v>0</v>
      </c>
      <c r="H134" s="242"/>
      <c r="I134" s="243">
        <f>ROUND(E134*H134,2)</f>
        <v>0</v>
      </c>
      <c r="J134" s="242"/>
      <c r="K134" s="243">
        <f>ROUND(E134*J134,2)</f>
        <v>0</v>
      </c>
      <c r="L134" s="243">
        <v>21</v>
      </c>
      <c r="M134" s="243">
        <f>G134*(1+L134/100)</f>
        <v>0</v>
      </c>
      <c r="N134" s="241">
        <v>4.0000000000000002E-4</v>
      </c>
      <c r="O134" s="241">
        <f>ROUND(E134*N134,2)</f>
        <v>0</v>
      </c>
      <c r="P134" s="241">
        <v>0</v>
      </c>
      <c r="Q134" s="241">
        <f>ROUND(E134*P134,2)</f>
        <v>0</v>
      </c>
      <c r="R134" s="243" t="s">
        <v>168</v>
      </c>
      <c r="S134" s="243" t="s">
        <v>147</v>
      </c>
      <c r="T134" s="244" t="s">
        <v>147</v>
      </c>
      <c r="U134" s="228">
        <v>0</v>
      </c>
      <c r="V134" s="228">
        <f>ROUND(E134*U134,2)</f>
        <v>0</v>
      </c>
      <c r="W134" s="228"/>
      <c r="X134" s="228" t="s">
        <v>170</v>
      </c>
      <c r="Y134" s="228" t="s">
        <v>149</v>
      </c>
      <c r="Z134" s="217"/>
      <c r="AA134" s="217"/>
      <c r="AB134" s="217"/>
      <c r="AC134" s="217"/>
      <c r="AD134" s="217"/>
      <c r="AE134" s="217"/>
      <c r="AF134" s="217"/>
      <c r="AG134" s="217" t="s">
        <v>171</v>
      </c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</row>
    <row r="135" spans="1:60" outlineLevel="1" x14ac:dyDescent="0.2">
      <c r="A135" s="224">
        <v>62</v>
      </c>
      <c r="B135" s="225" t="s">
        <v>324</v>
      </c>
      <c r="C135" s="263" t="s">
        <v>325</v>
      </c>
      <c r="D135" s="226" t="s">
        <v>0</v>
      </c>
      <c r="E135" s="255"/>
      <c r="F135" s="229"/>
      <c r="G135" s="228">
        <f>ROUND(E135*F135,2)</f>
        <v>0</v>
      </c>
      <c r="H135" s="229"/>
      <c r="I135" s="228">
        <f>ROUND(E135*H135,2)</f>
        <v>0</v>
      </c>
      <c r="J135" s="229"/>
      <c r="K135" s="228">
        <f>ROUND(E135*J135,2)</f>
        <v>0</v>
      </c>
      <c r="L135" s="228">
        <v>21</v>
      </c>
      <c r="M135" s="228">
        <f>G135*(1+L135/100)</f>
        <v>0</v>
      </c>
      <c r="N135" s="227">
        <v>0</v>
      </c>
      <c r="O135" s="227">
        <f>ROUND(E135*N135,2)</f>
        <v>0</v>
      </c>
      <c r="P135" s="227">
        <v>0</v>
      </c>
      <c r="Q135" s="227">
        <f>ROUND(E135*P135,2)</f>
        <v>0</v>
      </c>
      <c r="R135" s="228" t="s">
        <v>255</v>
      </c>
      <c r="S135" s="228" t="s">
        <v>147</v>
      </c>
      <c r="T135" s="228" t="s">
        <v>147</v>
      </c>
      <c r="U135" s="228">
        <v>0</v>
      </c>
      <c r="V135" s="228">
        <f>ROUND(E135*U135,2)</f>
        <v>0</v>
      </c>
      <c r="W135" s="228"/>
      <c r="X135" s="228" t="s">
        <v>242</v>
      </c>
      <c r="Y135" s="228" t="s">
        <v>149</v>
      </c>
      <c r="Z135" s="217"/>
      <c r="AA135" s="217"/>
      <c r="AB135" s="217"/>
      <c r="AC135" s="217"/>
      <c r="AD135" s="217"/>
      <c r="AE135" s="217"/>
      <c r="AF135" s="217"/>
      <c r="AG135" s="217" t="s">
        <v>243</v>
      </c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</row>
    <row r="136" spans="1:60" outlineLevel="2" x14ac:dyDescent="0.2">
      <c r="A136" s="224"/>
      <c r="B136" s="225"/>
      <c r="C136" s="264" t="s">
        <v>326</v>
      </c>
      <c r="D136" s="256"/>
      <c r="E136" s="256"/>
      <c r="F136" s="256"/>
      <c r="G136" s="256"/>
      <c r="H136" s="228"/>
      <c r="I136" s="228"/>
      <c r="J136" s="228"/>
      <c r="K136" s="228"/>
      <c r="L136" s="228"/>
      <c r="M136" s="228"/>
      <c r="N136" s="227"/>
      <c r="O136" s="227"/>
      <c r="P136" s="227"/>
      <c r="Q136" s="227"/>
      <c r="R136" s="228"/>
      <c r="S136" s="228"/>
      <c r="T136" s="228"/>
      <c r="U136" s="228"/>
      <c r="V136" s="228"/>
      <c r="W136" s="228"/>
      <c r="X136" s="228"/>
      <c r="Y136" s="228"/>
      <c r="Z136" s="217"/>
      <c r="AA136" s="217"/>
      <c r="AB136" s="217"/>
      <c r="AC136" s="217"/>
      <c r="AD136" s="217"/>
      <c r="AE136" s="217"/>
      <c r="AF136" s="217"/>
      <c r="AG136" s="217" t="s">
        <v>155</v>
      </c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</row>
    <row r="137" spans="1:60" x14ac:dyDescent="0.2">
      <c r="A137" s="231" t="s">
        <v>141</v>
      </c>
      <c r="B137" s="232" t="s">
        <v>87</v>
      </c>
      <c r="C137" s="258" t="s">
        <v>88</v>
      </c>
      <c r="D137" s="233"/>
      <c r="E137" s="234"/>
      <c r="F137" s="235"/>
      <c r="G137" s="235">
        <f>SUMIF(AG138:AG176,"&lt;&gt;NOR",G138:G176)</f>
        <v>0</v>
      </c>
      <c r="H137" s="235"/>
      <c r="I137" s="235">
        <f>SUM(I138:I176)</f>
        <v>0</v>
      </c>
      <c r="J137" s="235"/>
      <c r="K137" s="235">
        <f>SUM(K138:K176)</f>
        <v>0</v>
      </c>
      <c r="L137" s="235"/>
      <c r="M137" s="235">
        <f>SUM(M138:M176)</f>
        <v>0</v>
      </c>
      <c r="N137" s="234"/>
      <c r="O137" s="234">
        <f>SUM(O138:O176)</f>
        <v>0.28000000000000003</v>
      </c>
      <c r="P137" s="234"/>
      <c r="Q137" s="234">
        <f>SUM(Q138:Q176)</f>
        <v>0.38999999999999996</v>
      </c>
      <c r="R137" s="235"/>
      <c r="S137" s="235"/>
      <c r="T137" s="236"/>
      <c r="U137" s="230"/>
      <c r="V137" s="230">
        <f>SUM(V138:V176)</f>
        <v>46.01</v>
      </c>
      <c r="W137" s="230"/>
      <c r="X137" s="230"/>
      <c r="Y137" s="230"/>
      <c r="AG137" t="s">
        <v>142</v>
      </c>
    </row>
    <row r="138" spans="1:60" outlineLevel="1" x14ac:dyDescent="0.2">
      <c r="A138" s="245">
        <v>63</v>
      </c>
      <c r="B138" s="246" t="s">
        <v>327</v>
      </c>
      <c r="C138" s="259" t="s">
        <v>328</v>
      </c>
      <c r="D138" s="247" t="s">
        <v>297</v>
      </c>
      <c r="E138" s="248">
        <v>8</v>
      </c>
      <c r="F138" s="249"/>
      <c r="G138" s="250">
        <f>ROUND(E138*F138,2)</f>
        <v>0</v>
      </c>
      <c r="H138" s="249"/>
      <c r="I138" s="250">
        <f>ROUND(E138*H138,2)</f>
        <v>0</v>
      </c>
      <c r="J138" s="249"/>
      <c r="K138" s="250">
        <f>ROUND(E138*J138,2)</f>
        <v>0</v>
      </c>
      <c r="L138" s="250">
        <v>21</v>
      </c>
      <c r="M138" s="250">
        <f>G138*(1+L138/100)</f>
        <v>0</v>
      </c>
      <c r="N138" s="248">
        <v>0</v>
      </c>
      <c r="O138" s="248">
        <f>ROUND(E138*N138,2)</f>
        <v>0</v>
      </c>
      <c r="P138" s="248">
        <v>1.933E-2</v>
      </c>
      <c r="Q138" s="248">
        <f>ROUND(E138*P138,2)</f>
        <v>0.15</v>
      </c>
      <c r="R138" s="250" t="s">
        <v>255</v>
      </c>
      <c r="S138" s="250" t="s">
        <v>147</v>
      </c>
      <c r="T138" s="251" t="s">
        <v>147</v>
      </c>
      <c r="U138" s="228">
        <v>0.59</v>
      </c>
      <c r="V138" s="228">
        <f>ROUND(E138*U138,2)</f>
        <v>4.72</v>
      </c>
      <c r="W138" s="228"/>
      <c r="X138" s="228" t="s">
        <v>148</v>
      </c>
      <c r="Y138" s="228" t="s">
        <v>149</v>
      </c>
      <c r="Z138" s="217"/>
      <c r="AA138" s="217"/>
      <c r="AB138" s="217"/>
      <c r="AC138" s="217"/>
      <c r="AD138" s="217"/>
      <c r="AE138" s="217"/>
      <c r="AF138" s="217"/>
      <c r="AG138" s="217" t="s">
        <v>150</v>
      </c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</row>
    <row r="139" spans="1:60" outlineLevel="1" x14ac:dyDescent="0.2">
      <c r="A139" s="245">
        <v>64</v>
      </c>
      <c r="B139" s="246" t="s">
        <v>329</v>
      </c>
      <c r="C139" s="259" t="s">
        <v>330</v>
      </c>
      <c r="D139" s="247" t="s">
        <v>297</v>
      </c>
      <c r="E139" s="248">
        <v>1</v>
      </c>
      <c r="F139" s="249"/>
      <c r="G139" s="250">
        <f>ROUND(E139*F139,2)</f>
        <v>0</v>
      </c>
      <c r="H139" s="249"/>
      <c r="I139" s="250">
        <f>ROUND(E139*H139,2)</f>
        <v>0</v>
      </c>
      <c r="J139" s="249"/>
      <c r="K139" s="250">
        <f>ROUND(E139*J139,2)</f>
        <v>0</v>
      </c>
      <c r="L139" s="250">
        <v>21</v>
      </c>
      <c r="M139" s="250">
        <f>G139*(1+L139/100)</f>
        <v>0</v>
      </c>
      <c r="N139" s="248">
        <v>1.8400000000000001E-3</v>
      </c>
      <c r="O139" s="248">
        <f>ROUND(E139*N139,2)</f>
        <v>0</v>
      </c>
      <c r="P139" s="248">
        <v>0</v>
      </c>
      <c r="Q139" s="248">
        <f>ROUND(E139*P139,2)</f>
        <v>0</v>
      </c>
      <c r="R139" s="250" t="s">
        <v>255</v>
      </c>
      <c r="S139" s="250" t="s">
        <v>147</v>
      </c>
      <c r="T139" s="251" t="s">
        <v>147</v>
      </c>
      <c r="U139" s="228">
        <v>1.3340000000000001</v>
      </c>
      <c r="V139" s="228">
        <f>ROUND(E139*U139,2)</f>
        <v>1.33</v>
      </c>
      <c r="W139" s="228"/>
      <c r="X139" s="228" t="s">
        <v>148</v>
      </c>
      <c r="Y139" s="228" t="s">
        <v>149</v>
      </c>
      <c r="Z139" s="217"/>
      <c r="AA139" s="217"/>
      <c r="AB139" s="217"/>
      <c r="AC139" s="217"/>
      <c r="AD139" s="217"/>
      <c r="AE139" s="217"/>
      <c r="AF139" s="217"/>
      <c r="AG139" s="217" t="s">
        <v>150</v>
      </c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</row>
    <row r="140" spans="1:60" outlineLevel="1" x14ac:dyDescent="0.2">
      <c r="A140" s="245">
        <v>65</v>
      </c>
      <c r="B140" s="246" t="s">
        <v>331</v>
      </c>
      <c r="C140" s="259" t="s">
        <v>332</v>
      </c>
      <c r="D140" s="247" t="s">
        <v>297</v>
      </c>
      <c r="E140" s="248">
        <v>6</v>
      </c>
      <c r="F140" s="249"/>
      <c r="G140" s="250">
        <f>ROUND(E140*F140,2)</f>
        <v>0</v>
      </c>
      <c r="H140" s="249"/>
      <c r="I140" s="250">
        <f>ROUND(E140*H140,2)</f>
        <v>0</v>
      </c>
      <c r="J140" s="249"/>
      <c r="K140" s="250">
        <f>ROUND(E140*J140,2)</f>
        <v>0</v>
      </c>
      <c r="L140" s="250">
        <v>21</v>
      </c>
      <c r="M140" s="250">
        <f>G140*(1+L140/100)</f>
        <v>0</v>
      </c>
      <c r="N140" s="248">
        <v>8.8999999999999995E-4</v>
      </c>
      <c r="O140" s="248">
        <f>ROUND(E140*N140,2)</f>
        <v>0.01</v>
      </c>
      <c r="P140" s="248">
        <v>0</v>
      </c>
      <c r="Q140" s="248">
        <f>ROUND(E140*P140,2)</f>
        <v>0</v>
      </c>
      <c r="R140" s="250" t="s">
        <v>255</v>
      </c>
      <c r="S140" s="250" t="s">
        <v>147</v>
      </c>
      <c r="T140" s="251" t="s">
        <v>147</v>
      </c>
      <c r="U140" s="228">
        <v>1.1200000000000001</v>
      </c>
      <c r="V140" s="228">
        <f>ROUND(E140*U140,2)</f>
        <v>6.72</v>
      </c>
      <c r="W140" s="228"/>
      <c r="X140" s="228" t="s">
        <v>148</v>
      </c>
      <c r="Y140" s="228" t="s">
        <v>149</v>
      </c>
      <c r="Z140" s="217"/>
      <c r="AA140" s="217"/>
      <c r="AB140" s="217"/>
      <c r="AC140" s="217"/>
      <c r="AD140" s="217"/>
      <c r="AE140" s="217"/>
      <c r="AF140" s="217"/>
      <c r="AG140" s="217" t="s">
        <v>150</v>
      </c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</row>
    <row r="141" spans="1:60" outlineLevel="1" x14ac:dyDescent="0.2">
      <c r="A141" s="245">
        <v>66</v>
      </c>
      <c r="B141" s="246" t="s">
        <v>333</v>
      </c>
      <c r="C141" s="259" t="s">
        <v>334</v>
      </c>
      <c r="D141" s="247" t="s">
        <v>297</v>
      </c>
      <c r="E141" s="248">
        <v>5</v>
      </c>
      <c r="F141" s="249"/>
      <c r="G141" s="250">
        <f>ROUND(E141*F141,2)</f>
        <v>0</v>
      </c>
      <c r="H141" s="249"/>
      <c r="I141" s="250">
        <f>ROUND(E141*H141,2)</f>
        <v>0</v>
      </c>
      <c r="J141" s="249"/>
      <c r="K141" s="250">
        <f>ROUND(E141*J141,2)</f>
        <v>0</v>
      </c>
      <c r="L141" s="250">
        <v>21</v>
      </c>
      <c r="M141" s="250">
        <f>G141*(1+L141/100)</f>
        <v>0</v>
      </c>
      <c r="N141" s="248">
        <v>0</v>
      </c>
      <c r="O141" s="248">
        <f>ROUND(E141*N141,2)</f>
        <v>0</v>
      </c>
      <c r="P141" s="248">
        <v>1.107E-2</v>
      </c>
      <c r="Q141" s="248">
        <f>ROUND(E141*P141,2)</f>
        <v>0.06</v>
      </c>
      <c r="R141" s="250" t="s">
        <v>255</v>
      </c>
      <c r="S141" s="250" t="s">
        <v>147</v>
      </c>
      <c r="T141" s="251" t="s">
        <v>147</v>
      </c>
      <c r="U141" s="228">
        <v>0.22700000000000001</v>
      </c>
      <c r="V141" s="228">
        <f>ROUND(E141*U141,2)</f>
        <v>1.1399999999999999</v>
      </c>
      <c r="W141" s="228"/>
      <c r="X141" s="228" t="s">
        <v>148</v>
      </c>
      <c r="Y141" s="228" t="s">
        <v>149</v>
      </c>
      <c r="Z141" s="217"/>
      <c r="AA141" s="217"/>
      <c r="AB141" s="217"/>
      <c r="AC141" s="217"/>
      <c r="AD141" s="217"/>
      <c r="AE141" s="217"/>
      <c r="AF141" s="217"/>
      <c r="AG141" s="217" t="s">
        <v>150</v>
      </c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</row>
    <row r="142" spans="1:60" outlineLevel="1" x14ac:dyDescent="0.2">
      <c r="A142" s="245">
        <v>67</v>
      </c>
      <c r="B142" s="246" t="s">
        <v>335</v>
      </c>
      <c r="C142" s="259" t="s">
        <v>336</v>
      </c>
      <c r="D142" s="247" t="s">
        <v>297</v>
      </c>
      <c r="E142" s="248">
        <v>2</v>
      </c>
      <c r="F142" s="249"/>
      <c r="G142" s="250">
        <f>ROUND(E142*F142,2)</f>
        <v>0</v>
      </c>
      <c r="H142" s="249"/>
      <c r="I142" s="250">
        <f>ROUND(E142*H142,2)</f>
        <v>0</v>
      </c>
      <c r="J142" s="249"/>
      <c r="K142" s="250">
        <f>ROUND(E142*J142,2)</f>
        <v>0</v>
      </c>
      <c r="L142" s="250">
        <v>21</v>
      </c>
      <c r="M142" s="250">
        <f>G142*(1+L142/100)</f>
        <v>0</v>
      </c>
      <c r="N142" s="248">
        <v>1.6E-2</v>
      </c>
      <c r="O142" s="248">
        <f>ROUND(E142*N142,2)</f>
        <v>0.03</v>
      </c>
      <c r="P142" s="248">
        <v>0</v>
      </c>
      <c r="Q142" s="248">
        <f>ROUND(E142*P142,2)</f>
        <v>0</v>
      </c>
      <c r="R142" s="250" t="s">
        <v>255</v>
      </c>
      <c r="S142" s="250" t="s">
        <v>147</v>
      </c>
      <c r="T142" s="251" t="s">
        <v>147</v>
      </c>
      <c r="U142" s="228">
        <v>1.5</v>
      </c>
      <c r="V142" s="228">
        <f>ROUND(E142*U142,2)</f>
        <v>3</v>
      </c>
      <c r="W142" s="228"/>
      <c r="X142" s="228" t="s">
        <v>148</v>
      </c>
      <c r="Y142" s="228" t="s">
        <v>149</v>
      </c>
      <c r="Z142" s="217"/>
      <c r="AA142" s="217"/>
      <c r="AB142" s="217"/>
      <c r="AC142" s="217"/>
      <c r="AD142" s="217"/>
      <c r="AE142" s="217"/>
      <c r="AF142" s="217"/>
      <c r="AG142" s="217" t="s">
        <v>150</v>
      </c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</row>
    <row r="143" spans="1:60" outlineLevel="1" x14ac:dyDescent="0.2">
      <c r="A143" s="245">
        <v>68</v>
      </c>
      <c r="B143" s="246" t="s">
        <v>337</v>
      </c>
      <c r="C143" s="259" t="s">
        <v>338</v>
      </c>
      <c r="D143" s="247" t="s">
        <v>297</v>
      </c>
      <c r="E143" s="248">
        <v>2</v>
      </c>
      <c r="F143" s="249"/>
      <c r="G143" s="250">
        <f>ROUND(E143*F143,2)</f>
        <v>0</v>
      </c>
      <c r="H143" s="249"/>
      <c r="I143" s="250">
        <f>ROUND(E143*H143,2)</f>
        <v>0</v>
      </c>
      <c r="J143" s="249"/>
      <c r="K143" s="250">
        <f>ROUND(E143*J143,2)</f>
        <v>0</v>
      </c>
      <c r="L143" s="250">
        <v>21</v>
      </c>
      <c r="M143" s="250">
        <f>G143*(1+L143/100)</f>
        <v>0</v>
      </c>
      <c r="N143" s="248">
        <v>3.9199999999999999E-3</v>
      </c>
      <c r="O143" s="248">
        <f>ROUND(E143*N143,2)</f>
        <v>0.01</v>
      </c>
      <c r="P143" s="248">
        <v>0</v>
      </c>
      <c r="Q143" s="248">
        <f>ROUND(E143*P143,2)</f>
        <v>0</v>
      </c>
      <c r="R143" s="250" t="s">
        <v>255</v>
      </c>
      <c r="S143" s="250" t="s">
        <v>147</v>
      </c>
      <c r="T143" s="251" t="s">
        <v>147</v>
      </c>
      <c r="U143" s="228">
        <v>0.755</v>
      </c>
      <c r="V143" s="228">
        <f>ROUND(E143*U143,2)</f>
        <v>1.51</v>
      </c>
      <c r="W143" s="228"/>
      <c r="X143" s="228" t="s">
        <v>148</v>
      </c>
      <c r="Y143" s="228" t="s">
        <v>149</v>
      </c>
      <c r="Z143" s="217"/>
      <c r="AA143" s="217"/>
      <c r="AB143" s="217"/>
      <c r="AC143" s="217"/>
      <c r="AD143" s="217"/>
      <c r="AE143" s="217"/>
      <c r="AF143" s="217"/>
      <c r="AG143" s="217" t="s">
        <v>150</v>
      </c>
      <c r="AH143" s="217"/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  <c r="AT143" s="217"/>
      <c r="AU143" s="217"/>
      <c r="AV143" s="217"/>
      <c r="AW143" s="217"/>
      <c r="AX143" s="217"/>
      <c r="AY143" s="217"/>
      <c r="AZ143" s="217"/>
      <c r="BA143" s="217"/>
      <c r="BB143" s="217"/>
      <c r="BC143" s="217"/>
      <c r="BD143" s="217"/>
      <c r="BE143" s="217"/>
      <c r="BF143" s="217"/>
      <c r="BG143" s="217"/>
      <c r="BH143" s="217"/>
    </row>
    <row r="144" spans="1:60" outlineLevel="1" x14ac:dyDescent="0.2">
      <c r="A144" s="245">
        <v>69</v>
      </c>
      <c r="B144" s="246" t="s">
        <v>339</v>
      </c>
      <c r="C144" s="259" t="s">
        <v>340</v>
      </c>
      <c r="D144" s="247" t="s">
        <v>297</v>
      </c>
      <c r="E144" s="248">
        <v>6</v>
      </c>
      <c r="F144" s="249"/>
      <c r="G144" s="250">
        <f>ROUND(E144*F144,2)</f>
        <v>0</v>
      </c>
      <c r="H144" s="249"/>
      <c r="I144" s="250">
        <f>ROUND(E144*H144,2)</f>
        <v>0</v>
      </c>
      <c r="J144" s="249"/>
      <c r="K144" s="250">
        <f>ROUND(E144*J144,2)</f>
        <v>0</v>
      </c>
      <c r="L144" s="250">
        <v>21</v>
      </c>
      <c r="M144" s="250">
        <f>G144*(1+L144/100)</f>
        <v>0</v>
      </c>
      <c r="N144" s="248">
        <v>0</v>
      </c>
      <c r="O144" s="248">
        <f>ROUND(E144*N144,2)</f>
        <v>0</v>
      </c>
      <c r="P144" s="248">
        <v>1.9460000000000002E-2</v>
      </c>
      <c r="Q144" s="248">
        <f>ROUND(E144*P144,2)</f>
        <v>0.12</v>
      </c>
      <c r="R144" s="250" t="s">
        <v>255</v>
      </c>
      <c r="S144" s="250" t="s">
        <v>147</v>
      </c>
      <c r="T144" s="251" t="s">
        <v>147</v>
      </c>
      <c r="U144" s="228">
        <v>0.38200000000000001</v>
      </c>
      <c r="V144" s="228">
        <f>ROUND(E144*U144,2)</f>
        <v>2.29</v>
      </c>
      <c r="W144" s="228"/>
      <c r="X144" s="228" t="s">
        <v>148</v>
      </c>
      <c r="Y144" s="228" t="s">
        <v>149</v>
      </c>
      <c r="Z144" s="217"/>
      <c r="AA144" s="217"/>
      <c r="AB144" s="217"/>
      <c r="AC144" s="217"/>
      <c r="AD144" s="217"/>
      <c r="AE144" s="217"/>
      <c r="AF144" s="217"/>
      <c r="AG144" s="217" t="s">
        <v>150</v>
      </c>
      <c r="AH144" s="217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7"/>
      <c r="AT144" s="217"/>
      <c r="AU144" s="217"/>
      <c r="AV144" s="217"/>
      <c r="AW144" s="217"/>
      <c r="AX144" s="217"/>
      <c r="AY144" s="217"/>
      <c r="AZ144" s="217"/>
      <c r="BA144" s="217"/>
      <c r="BB144" s="217"/>
      <c r="BC144" s="217"/>
      <c r="BD144" s="217"/>
      <c r="BE144" s="217"/>
      <c r="BF144" s="217"/>
      <c r="BG144" s="217"/>
      <c r="BH144" s="217"/>
    </row>
    <row r="145" spans="1:60" outlineLevel="1" x14ac:dyDescent="0.2">
      <c r="A145" s="238">
        <v>70</v>
      </c>
      <c r="B145" s="239" t="s">
        <v>341</v>
      </c>
      <c r="C145" s="260" t="s">
        <v>342</v>
      </c>
      <c r="D145" s="240" t="s">
        <v>297</v>
      </c>
      <c r="E145" s="241">
        <v>6</v>
      </c>
      <c r="F145" s="242"/>
      <c r="G145" s="243">
        <f>ROUND(E145*F145,2)</f>
        <v>0</v>
      </c>
      <c r="H145" s="242"/>
      <c r="I145" s="243">
        <f>ROUND(E145*H145,2)</f>
        <v>0</v>
      </c>
      <c r="J145" s="242"/>
      <c r="K145" s="243">
        <f>ROUND(E145*J145,2)</f>
        <v>0</v>
      </c>
      <c r="L145" s="243">
        <v>21</v>
      </c>
      <c r="M145" s="243">
        <f>G145*(1+L145/100)</f>
        <v>0</v>
      </c>
      <c r="N145" s="241">
        <v>1.41E-3</v>
      </c>
      <c r="O145" s="241">
        <f>ROUND(E145*N145,2)</f>
        <v>0.01</v>
      </c>
      <c r="P145" s="241">
        <v>0</v>
      </c>
      <c r="Q145" s="241">
        <f>ROUND(E145*P145,2)</f>
        <v>0</v>
      </c>
      <c r="R145" s="243" t="s">
        <v>255</v>
      </c>
      <c r="S145" s="243" t="s">
        <v>147</v>
      </c>
      <c r="T145" s="244" t="s">
        <v>147</v>
      </c>
      <c r="U145" s="228">
        <v>1.575</v>
      </c>
      <c r="V145" s="228">
        <f>ROUND(E145*U145,2)</f>
        <v>9.4499999999999993</v>
      </c>
      <c r="W145" s="228"/>
      <c r="X145" s="228" t="s">
        <v>148</v>
      </c>
      <c r="Y145" s="228" t="s">
        <v>149</v>
      </c>
      <c r="Z145" s="217"/>
      <c r="AA145" s="217"/>
      <c r="AB145" s="217"/>
      <c r="AC145" s="217"/>
      <c r="AD145" s="217"/>
      <c r="AE145" s="217"/>
      <c r="AF145" s="217"/>
      <c r="AG145" s="217" t="s">
        <v>150</v>
      </c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  <c r="BD145" s="217"/>
      <c r="BE145" s="217"/>
      <c r="BF145" s="217"/>
      <c r="BG145" s="217"/>
      <c r="BH145" s="217"/>
    </row>
    <row r="146" spans="1:60" outlineLevel="2" x14ac:dyDescent="0.2">
      <c r="A146" s="224"/>
      <c r="B146" s="225"/>
      <c r="C146" s="265" t="s">
        <v>343</v>
      </c>
      <c r="D146" s="257"/>
      <c r="E146" s="257"/>
      <c r="F146" s="257"/>
      <c r="G146" s="257"/>
      <c r="H146" s="228"/>
      <c r="I146" s="228"/>
      <c r="J146" s="228"/>
      <c r="K146" s="228"/>
      <c r="L146" s="228"/>
      <c r="M146" s="228"/>
      <c r="N146" s="227"/>
      <c r="O146" s="227"/>
      <c r="P146" s="227"/>
      <c r="Q146" s="227"/>
      <c r="R146" s="228"/>
      <c r="S146" s="228"/>
      <c r="T146" s="228"/>
      <c r="U146" s="228"/>
      <c r="V146" s="228"/>
      <c r="W146" s="228"/>
      <c r="X146" s="228"/>
      <c r="Y146" s="228"/>
      <c r="Z146" s="217"/>
      <c r="AA146" s="217"/>
      <c r="AB146" s="217"/>
      <c r="AC146" s="217"/>
      <c r="AD146" s="217"/>
      <c r="AE146" s="217"/>
      <c r="AF146" s="217"/>
      <c r="AG146" s="217" t="s">
        <v>178</v>
      </c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</row>
    <row r="147" spans="1:60" outlineLevel="1" x14ac:dyDescent="0.2">
      <c r="A147" s="245">
        <v>71</v>
      </c>
      <c r="B147" s="246" t="s">
        <v>344</v>
      </c>
      <c r="C147" s="259" t="s">
        <v>345</v>
      </c>
      <c r="D147" s="247" t="s">
        <v>145</v>
      </c>
      <c r="E147" s="248">
        <v>1</v>
      </c>
      <c r="F147" s="249"/>
      <c r="G147" s="250">
        <f>ROUND(E147*F147,2)</f>
        <v>0</v>
      </c>
      <c r="H147" s="249"/>
      <c r="I147" s="250">
        <f>ROUND(E147*H147,2)</f>
        <v>0</v>
      </c>
      <c r="J147" s="249"/>
      <c r="K147" s="250">
        <f>ROUND(E147*J147,2)</f>
        <v>0</v>
      </c>
      <c r="L147" s="250">
        <v>21</v>
      </c>
      <c r="M147" s="250">
        <f>G147*(1+L147/100)</f>
        <v>0</v>
      </c>
      <c r="N147" s="248">
        <v>3.0699999999999998E-3</v>
      </c>
      <c r="O147" s="248">
        <f>ROUND(E147*N147,2)</f>
        <v>0</v>
      </c>
      <c r="P147" s="248">
        <v>0</v>
      </c>
      <c r="Q147" s="248">
        <f>ROUND(E147*P147,2)</f>
        <v>0</v>
      </c>
      <c r="R147" s="250" t="s">
        <v>255</v>
      </c>
      <c r="S147" s="250" t="s">
        <v>147</v>
      </c>
      <c r="T147" s="251" t="s">
        <v>147</v>
      </c>
      <c r="U147" s="228">
        <v>1.25</v>
      </c>
      <c r="V147" s="228">
        <f>ROUND(E147*U147,2)</f>
        <v>1.25</v>
      </c>
      <c r="W147" s="228"/>
      <c r="X147" s="228" t="s">
        <v>148</v>
      </c>
      <c r="Y147" s="228" t="s">
        <v>149</v>
      </c>
      <c r="Z147" s="217"/>
      <c r="AA147" s="217"/>
      <c r="AB147" s="217"/>
      <c r="AC147" s="217"/>
      <c r="AD147" s="217"/>
      <c r="AE147" s="217"/>
      <c r="AF147" s="217"/>
      <c r="AG147" s="217" t="s">
        <v>150</v>
      </c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</row>
    <row r="148" spans="1:60" outlineLevel="1" x14ac:dyDescent="0.2">
      <c r="A148" s="245">
        <v>72</v>
      </c>
      <c r="B148" s="246" t="s">
        <v>346</v>
      </c>
      <c r="C148" s="259" t="s">
        <v>347</v>
      </c>
      <c r="D148" s="247" t="s">
        <v>297</v>
      </c>
      <c r="E148" s="248">
        <v>1</v>
      </c>
      <c r="F148" s="249"/>
      <c r="G148" s="250">
        <f>ROUND(E148*F148,2)</f>
        <v>0</v>
      </c>
      <c r="H148" s="249"/>
      <c r="I148" s="250">
        <f>ROUND(E148*H148,2)</f>
        <v>0</v>
      </c>
      <c r="J148" s="249"/>
      <c r="K148" s="250">
        <f>ROUND(E148*J148,2)</f>
        <v>0</v>
      </c>
      <c r="L148" s="250">
        <v>21</v>
      </c>
      <c r="M148" s="250">
        <f>G148*(1+L148/100)</f>
        <v>0</v>
      </c>
      <c r="N148" s="248">
        <v>0</v>
      </c>
      <c r="O148" s="248">
        <f>ROUND(E148*N148,2)</f>
        <v>0</v>
      </c>
      <c r="P148" s="248">
        <v>4.3929999999999997E-2</v>
      </c>
      <c r="Q148" s="248">
        <f>ROUND(E148*P148,2)</f>
        <v>0.04</v>
      </c>
      <c r="R148" s="250" t="s">
        <v>255</v>
      </c>
      <c r="S148" s="250" t="s">
        <v>147</v>
      </c>
      <c r="T148" s="251" t="s">
        <v>147</v>
      </c>
      <c r="U148" s="228">
        <v>0.35699999999999998</v>
      </c>
      <c r="V148" s="228">
        <f>ROUND(E148*U148,2)</f>
        <v>0.36</v>
      </c>
      <c r="W148" s="228"/>
      <c r="X148" s="228" t="s">
        <v>148</v>
      </c>
      <c r="Y148" s="228" t="s">
        <v>149</v>
      </c>
      <c r="Z148" s="217"/>
      <c r="AA148" s="217"/>
      <c r="AB148" s="217"/>
      <c r="AC148" s="217"/>
      <c r="AD148" s="217"/>
      <c r="AE148" s="217"/>
      <c r="AF148" s="217"/>
      <c r="AG148" s="217" t="s">
        <v>150</v>
      </c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</row>
    <row r="149" spans="1:60" outlineLevel="1" x14ac:dyDescent="0.2">
      <c r="A149" s="245">
        <v>73</v>
      </c>
      <c r="B149" s="246" t="s">
        <v>348</v>
      </c>
      <c r="C149" s="259" t="s">
        <v>349</v>
      </c>
      <c r="D149" s="247" t="s">
        <v>297</v>
      </c>
      <c r="E149" s="248">
        <v>19</v>
      </c>
      <c r="F149" s="249"/>
      <c r="G149" s="250">
        <f>ROUND(E149*F149,2)</f>
        <v>0</v>
      </c>
      <c r="H149" s="249"/>
      <c r="I149" s="250">
        <f>ROUND(E149*H149,2)</f>
        <v>0</v>
      </c>
      <c r="J149" s="249"/>
      <c r="K149" s="250">
        <f>ROUND(E149*J149,2)</f>
        <v>0</v>
      </c>
      <c r="L149" s="250">
        <v>21</v>
      </c>
      <c r="M149" s="250">
        <f>G149*(1+L149/100)</f>
        <v>0</v>
      </c>
      <c r="N149" s="248">
        <v>2.4000000000000001E-4</v>
      </c>
      <c r="O149" s="248">
        <f>ROUND(E149*N149,2)</f>
        <v>0</v>
      </c>
      <c r="P149" s="248">
        <v>0</v>
      </c>
      <c r="Q149" s="248">
        <f>ROUND(E149*P149,2)</f>
        <v>0</v>
      </c>
      <c r="R149" s="250" t="s">
        <v>255</v>
      </c>
      <c r="S149" s="250" t="s">
        <v>147</v>
      </c>
      <c r="T149" s="251" t="s">
        <v>147</v>
      </c>
      <c r="U149" s="228">
        <v>0.124</v>
      </c>
      <c r="V149" s="228">
        <f>ROUND(E149*U149,2)</f>
        <v>2.36</v>
      </c>
      <c r="W149" s="228"/>
      <c r="X149" s="228" t="s">
        <v>148</v>
      </c>
      <c r="Y149" s="228" t="s">
        <v>149</v>
      </c>
      <c r="Z149" s="217"/>
      <c r="AA149" s="217"/>
      <c r="AB149" s="217"/>
      <c r="AC149" s="217"/>
      <c r="AD149" s="217"/>
      <c r="AE149" s="217"/>
      <c r="AF149" s="217"/>
      <c r="AG149" s="217" t="s">
        <v>150</v>
      </c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17"/>
      <c r="BG149" s="217"/>
      <c r="BH149" s="217"/>
    </row>
    <row r="150" spans="1:60" outlineLevel="1" x14ac:dyDescent="0.2">
      <c r="A150" s="245">
        <v>74</v>
      </c>
      <c r="B150" s="246" t="s">
        <v>350</v>
      </c>
      <c r="C150" s="259" t="s">
        <v>351</v>
      </c>
      <c r="D150" s="247" t="s">
        <v>297</v>
      </c>
      <c r="E150" s="248">
        <v>6</v>
      </c>
      <c r="F150" s="249"/>
      <c r="G150" s="250">
        <f>ROUND(E150*F150,2)</f>
        <v>0</v>
      </c>
      <c r="H150" s="249"/>
      <c r="I150" s="250">
        <f>ROUND(E150*H150,2)</f>
        <v>0</v>
      </c>
      <c r="J150" s="249"/>
      <c r="K150" s="250">
        <f>ROUND(E150*J150,2)</f>
        <v>0</v>
      </c>
      <c r="L150" s="250">
        <v>21</v>
      </c>
      <c r="M150" s="250">
        <f>G150*(1+L150/100)</f>
        <v>0</v>
      </c>
      <c r="N150" s="248">
        <v>0</v>
      </c>
      <c r="O150" s="248">
        <f>ROUND(E150*N150,2)</f>
        <v>0</v>
      </c>
      <c r="P150" s="248">
        <v>1.56E-3</v>
      </c>
      <c r="Q150" s="248">
        <f>ROUND(E150*P150,2)</f>
        <v>0.01</v>
      </c>
      <c r="R150" s="250" t="s">
        <v>255</v>
      </c>
      <c r="S150" s="250" t="s">
        <v>147</v>
      </c>
      <c r="T150" s="251" t="s">
        <v>147</v>
      </c>
      <c r="U150" s="228">
        <v>0.217</v>
      </c>
      <c r="V150" s="228">
        <f>ROUND(E150*U150,2)</f>
        <v>1.3</v>
      </c>
      <c r="W150" s="228"/>
      <c r="X150" s="228" t="s">
        <v>148</v>
      </c>
      <c r="Y150" s="228" t="s">
        <v>149</v>
      </c>
      <c r="Z150" s="217"/>
      <c r="AA150" s="217"/>
      <c r="AB150" s="217"/>
      <c r="AC150" s="217"/>
      <c r="AD150" s="217"/>
      <c r="AE150" s="217"/>
      <c r="AF150" s="217"/>
      <c r="AG150" s="217" t="s">
        <v>150</v>
      </c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7"/>
      <c r="AY150" s="217"/>
      <c r="AZ150" s="217"/>
      <c r="BA150" s="217"/>
      <c r="BB150" s="217"/>
      <c r="BC150" s="217"/>
      <c r="BD150" s="217"/>
      <c r="BE150" s="217"/>
      <c r="BF150" s="217"/>
      <c r="BG150" s="217"/>
      <c r="BH150" s="217"/>
    </row>
    <row r="151" spans="1:60" ht="22.5" outlineLevel="1" x14ac:dyDescent="0.2">
      <c r="A151" s="245">
        <v>75</v>
      </c>
      <c r="B151" s="246" t="s">
        <v>352</v>
      </c>
      <c r="C151" s="259" t="s">
        <v>353</v>
      </c>
      <c r="D151" s="247" t="s">
        <v>145</v>
      </c>
      <c r="E151" s="248">
        <v>2</v>
      </c>
      <c r="F151" s="249"/>
      <c r="G151" s="250">
        <f>ROUND(E151*F151,2)</f>
        <v>0</v>
      </c>
      <c r="H151" s="249"/>
      <c r="I151" s="250">
        <f>ROUND(E151*H151,2)</f>
        <v>0</v>
      </c>
      <c r="J151" s="249"/>
      <c r="K151" s="250">
        <f>ROUND(E151*J151,2)</f>
        <v>0</v>
      </c>
      <c r="L151" s="250">
        <v>21</v>
      </c>
      <c r="M151" s="250">
        <f>G151*(1+L151/100)</f>
        <v>0</v>
      </c>
      <c r="N151" s="248">
        <v>1.8000000000000001E-4</v>
      </c>
      <c r="O151" s="248">
        <f>ROUND(E151*N151,2)</f>
        <v>0</v>
      </c>
      <c r="P151" s="248">
        <v>0</v>
      </c>
      <c r="Q151" s="248">
        <f>ROUND(E151*P151,2)</f>
        <v>0</v>
      </c>
      <c r="R151" s="250" t="s">
        <v>255</v>
      </c>
      <c r="S151" s="250" t="s">
        <v>147</v>
      </c>
      <c r="T151" s="251" t="s">
        <v>147</v>
      </c>
      <c r="U151" s="228">
        <v>0.246</v>
      </c>
      <c r="V151" s="228">
        <f>ROUND(E151*U151,2)</f>
        <v>0.49</v>
      </c>
      <c r="W151" s="228"/>
      <c r="X151" s="228" t="s">
        <v>148</v>
      </c>
      <c r="Y151" s="228" t="s">
        <v>149</v>
      </c>
      <c r="Z151" s="217"/>
      <c r="AA151" s="217"/>
      <c r="AB151" s="217"/>
      <c r="AC151" s="217"/>
      <c r="AD151" s="217"/>
      <c r="AE151" s="217"/>
      <c r="AF151" s="217"/>
      <c r="AG151" s="217" t="s">
        <v>150</v>
      </c>
      <c r="AH151" s="217"/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17"/>
      <c r="AT151" s="217"/>
      <c r="AU151" s="217"/>
      <c r="AV151" s="217"/>
      <c r="AW151" s="217"/>
      <c r="AX151" s="217"/>
      <c r="AY151" s="217"/>
      <c r="AZ151" s="217"/>
      <c r="BA151" s="217"/>
      <c r="BB151" s="217"/>
      <c r="BC151" s="217"/>
      <c r="BD151" s="217"/>
      <c r="BE151" s="217"/>
      <c r="BF151" s="217"/>
      <c r="BG151" s="217"/>
      <c r="BH151" s="217"/>
    </row>
    <row r="152" spans="1:60" outlineLevel="1" x14ac:dyDescent="0.2">
      <c r="A152" s="245">
        <v>76</v>
      </c>
      <c r="B152" s="246" t="s">
        <v>354</v>
      </c>
      <c r="C152" s="259" t="s">
        <v>355</v>
      </c>
      <c r="D152" s="247" t="s">
        <v>145</v>
      </c>
      <c r="E152" s="248">
        <v>6</v>
      </c>
      <c r="F152" s="249"/>
      <c r="G152" s="250">
        <f>ROUND(E152*F152,2)</f>
        <v>0</v>
      </c>
      <c r="H152" s="249"/>
      <c r="I152" s="250">
        <f>ROUND(E152*H152,2)</f>
        <v>0</v>
      </c>
      <c r="J152" s="249"/>
      <c r="K152" s="250">
        <f>ROUND(E152*J152,2)</f>
        <v>0</v>
      </c>
      <c r="L152" s="250">
        <v>21</v>
      </c>
      <c r="M152" s="250">
        <f>G152*(1+L152/100)</f>
        <v>0</v>
      </c>
      <c r="N152" s="248">
        <v>0</v>
      </c>
      <c r="O152" s="248">
        <f>ROUND(E152*N152,2)</f>
        <v>0</v>
      </c>
      <c r="P152" s="248">
        <v>8.4999999999999995E-4</v>
      </c>
      <c r="Q152" s="248">
        <f>ROUND(E152*P152,2)</f>
        <v>0.01</v>
      </c>
      <c r="R152" s="250" t="s">
        <v>255</v>
      </c>
      <c r="S152" s="250" t="s">
        <v>147</v>
      </c>
      <c r="T152" s="251" t="s">
        <v>147</v>
      </c>
      <c r="U152" s="228">
        <v>3.7999999999999999E-2</v>
      </c>
      <c r="V152" s="228">
        <f>ROUND(E152*U152,2)</f>
        <v>0.23</v>
      </c>
      <c r="W152" s="228"/>
      <c r="X152" s="228" t="s">
        <v>148</v>
      </c>
      <c r="Y152" s="228" t="s">
        <v>149</v>
      </c>
      <c r="Z152" s="217"/>
      <c r="AA152" s="217"/>
      <c r="AB152" s="217"/>
      <c r="AC152" s="217"/>
      <c r="AD152" s="217"/>
      <c r="AE152" s="217"/>
      <c r="AF152" s="217"/>
      <c r="AG152" s="217" t="s">
        <v>150</v>
      </c>
      <c r="AH152" s="217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17"/>
      <c r="AT152" s="217"/>
      <c r="AU152" s="217"/>
      <c r="AV152" s="217"/>
      <c r="AW152" s="217"/>
      <c r="AX152" s="217"/>
      <c r="AY152" s="217"/>
      <c r="AZ152" s="217"/>
      <c r="BA152" s="217"/>
      <c r="BB152" s="217"/>
      <c r="BC152" s="217"/>
      <c r="BD152" s="217"/>
      <c r="BE152" s="217"/>
      <c r="BF152" s="217"/>
      <c r="BG152" s="217"/>
      <c r="BH152" s="217"/>
    </row>
    <row r="153" spans="1:60" outlineLevel="1" x14ac:dyDescent="0.2">
      <c r="A153" s="245">
        <v>77</v>
      </c>
      <c r="B153" s="246" t="s">
        <v>356</v>
      </c>
      <c r="C153" s="259" t="s">
        <v>357</v>
      </c>
      <c r="D153" s="247" t="s">
        <v>358</v>
      </c>
      <c r="E153" s="248">
        <v>2</v>
      </c>
      <c r="F153" s="249"/>
      <c r="G153" s="250">
        <f>ROUND(E153*F153,2)</f>
        <v>0</v>
      </c>
      <c r="H153" s="249"/>
      <c r="I153" s="250">
        <f>ROUND(E153*H153,2)</f>
        <v>0</v>
      </c>
      <c r="J153" s="249"/>
      <c r="K153" s="250">
        <f>ROUND(E153*J153,2)</f>
        <v>0</v>
      </c>
      <c r="L153" s="250">
        <v>21</v>
      </c>
      <c r="M153" s="250">
        <f>G153*(1+L153/100)</f>
        <v>0</v>
      </c>
      <c r="N153" s="248">
        <v>0</v>
      </c>
      <c r="O153" s="248">
        <f>ROUND(E153*N153,2)</f>
        <v>0</v>
      </c>
      <c r="P153" s="248">
        <v>0</v>
      </c>
      <c r="Q153" s="248">
        <f>ROUND(E153*P153,2)</f>
        <v>0</v>
      </c>
      <c r="R153" s="250"/>
      <c r="S153" s="250" t="s">
        <v>272</v>
      </c>
      <c r="T153" s="251" t="s">
        <v>273</v>
      </c>
      <c r="U153" s="228">
        <v>0</v>
      </c>
      <c r="V153" s="228">
        <f>ROUND(E153*U153,2)</f>
        <v>0</v>
      </c>
      <c r="W153" s="228"/>
      <c r="X153" s="228" t="s">
        <v>148</v>
      </c>
      <c r="Y153" s="228" t="s">
        <v>149</v>
      </c>
      <c r="Z153" s="217"/>
      <c r="AA153" s="217"/>
      <c r="AB153" s="217"/>
      <c r="AC153" s="217"/>
      <c r="AD153" s="217"/>
      <c r="AE153" s="217"/>
      <c r="AF153" s="217"/>
      <c r="AG153" s="217" t="s">
        <v>150</v>
      </c>
      <c r="AH153" s="217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217"/>
      <c r="AU153" s="217"/>
      <c r="AV153" s="217"/>
      <c r="AW153" s="217"/>
      <c r="AX153" s="217"/>
      <c r="AY153" s="217"/>
      <c r="AZ153" s="217"/>
      <c r="BA153" s="217"/>
      <c r="BB153" s="217"/>
      <c r="BC153" s="217"/>
      <c r="BD153" s="217"/>
      <c r="BE153" s="217"/>
      <c r="BF153" s="217"/>
      <c r="BG153" s="217"/>
      <c r="BH153" s="217"/>
    </row>
    <row r="154" spans="1:60" ht="22.5" outlineLevel="1" x14ac:dyDescent="0.2">
      <c r="A154" s="245">
        <v>78</v>
      </c>
      <c r="B154" s="246" t="s">
        <v>359</v>
      </c>
      <c r="C154" s="259" t="s">
        <v>360</v>
      </c>
      <c r="D154" s="247" t="s">
        <v>297</v>
      </c>
      <c r="E154" s="248">
        <v>4</v>
      </c>
      <c r="F154" s="249"/>
      <c r="G154" s="250">
        <f>ROUND(E154*F154,2)</f>
        <v>0</v>
      </c>
      <c r="H154" s="249"/>
      <c r="I154" s="250">
        <f>ROUND(E154*H154,2)</f>
        <v>0</v>
      </c>
      <c r="J154" s="249"/>
      <c r="K154" s="250">
        <f>ROUND(E154*J154,2)</f>
        <v>0</v>
      </c>
      <c r="L154" s="250">
        <v>21</v>
      </c>
      <c r="M154" s="250">
        <f>G154*(1+L154/100)</f>
        <v>0</v>
      </c>
      <c r="N154" s="248">
        <v>5.5999999999999995E-4</v>
      </c>
      <c r="O154" s="248">
        <f>ROUND(E154*N154,2)</f>
        <v>0</v>
      </c>
      <c r="P154" s="248">
        <v>0</v>
      </c>
      <c r="Q154" s="248">
        <f>ROUND(E154*P154,2)</f>
        <v>0</v>
      </c>
      <c r="R154" s="250"/>
      <c r="S154" s="250" t="s">
        <v>272</v>
      </c>
      <c r="T154" s="251" t="s">
        <v>147</v>
      </c>
      <c r="U154" s="228">
        <v>0.23</v>
      </c>
      <c r="V154" s="228">
        <f>ROUND(E154*U154,2)</f>
        <v>0.92</v>
      </c>
      <c r="W154" s="228"/>
      <c r="X154" s="228" t="s">
        <v>148</v>
      </c>
      <c r="Y154" s="228" t="s">
        <v>149</v>
      </c>
      <c r="Z154" s="217"/>
      <c r="AA154" s="217"/>
      <c r="AB154" s="217"/>
      <c r="AC154" s="217"/>
      <c r="AD154" s="217"/>
      <c r="AE154" s="217"/>
      <c r="AF154" s="217"/>
      <c r="AG154" s="217" t="s">
        <v>150</v>
      </c>
      <c r="AH154" s="217"/>
      <c r="AI154" s="217"/>
      <c r="AJ154" s="217"/>
      <c r="AK154" s="217"/>
      <c r="AL154" s="217"/>
      <c r="AM154" s="217"/>
      <c r="AN154" s="217"/>
      <c r="AO154" s="217"/>
      <c r="AP154" s="217"/>
      <c r="AQ154" s="217"/>
      <c r="AR154" s="217"/>
      <c r="AS154" s="217"/>
      <c r="AT154" s="217"/>
      <c r="AU154" s="217"/>
      <c r="AV154" s="217"/>
      <c r="AW154" s="217"/>
      <c r="AX154" s="217"/>
      <c r="AY154" s="217"/>
      <c r="AZ154" s="217"/>
      <c r="BA154" s="217"/>
      <c r="BB154" s="217"/>
      <c r="BC154" s="217"/>
      <c r="BD154" s="217"/>
      <c r="BE154" s="217"/>
      <c r="BF154" s="217"/>
      <c r="BG154" s="217"/>
      <c r="BH154" s="217"/>
    </row>
    <row r="155" spans="1:60" outlineLevel="1" x14ac:dyDescent="0.2">
      <c r="A155" s="238">
        <v>79</v>
      </c>
      <c r="B155" s="239" t="s">
        <v>361</v>
      </c>
      <c r="C155" s="260" t="s">
        <v>362</v>
      </c>
      <c r="D155" s="240" t="s">
        <v>145</v>
      </c>
      <c r="E155" s="241">
        <v>4</v>
      </c>
      <c r="F155" s="242"/>
      <c r="G155" s="243">
        <f>ROUND(E155*F155,2)</f>
        <v>0</v>
      </c>
      <c r="H155" s="242"/>
      <c r="I155" s="243">
        <f>ROUND(E155*H155,2)</f>
        <v>0</v>
      </c>
      <c r="J155" s="242"/>
      <c r="K155" s="243">
        <f>ROUND(E155*J155,2)</f>
        <v>0</v>
      </c>
      <c r="L155" s="243">
        <v>21</v>
      </c>
      <c r="M155" s="243">
        <f>G155*(1+L155/100)</f>
        <v>0</v>
      </c>
      <c r="N155" s="241">
        <v>1.8E-3</v>
      </c>
      <c r="O155" s="241">
        <f>ROUND(E155*N155,2)</f>
        <v>0.01</v>
      </c>
      <c r="P155" s="241">
        <v>0</v>
      </c>
      <c r="Q155" s="241">
        <f>ROUND(E155*P155,2)</f>
        <v>0</v>
      </c>
      <c r="R155" s="243"/>
      <c r="S155" s="243" t="s">
        <v>272</v>
      </c>
      <c r="T155" s="244" t="s">
        <v>169</v>
      </c>
      <c r="U155" s="228">
        <v>0.53500000000000003</v>
      </c>
      <c r="V155" s="228">
        <f>ROUND(E155*U155,2)</f>
        <v>2.14</v>
      </c>
      <c r="W155" s="228"/>
      <c r="X155" s="228" t="s">
        <v>148</v>
      </c>
      <c r="Y155" s="228" t="s">
        <v>149</v>
      </c>
      <c r="Z155" s="217"/>
      <c r="AA155" s="217"/>
      <c r="AB155" s="217"/>
      <c r="AC155" s="217"/>
      <c r="AD155" s="217"/>
      <c r="AE155" s="217"/>
      <c r="AF155" s="217"/>
      <c r="AG155" s="217" t="s">
        <v>150</v>
      </c>
      <c r="AH155" s="217"/>
      <c r="AI155" s="217"/>
      <c r="AJ155" s="217"/>
      <c r="AK155" s="217"/>
      <c r="AL155" s="217"/>
      <c r="AM155" s="217"/>
      <c r="AN155" s="217"/>
      <c r="AO155" s="217"/>
      <c r="AP155" s="217"/>
      <c r="AQ155" s="217"/>
      <c r="AR155" s="217"/>
      <c r="AS155" s="217"/>
      <c r="AT155" s="217"/>
      <c r="AU155" s="217"/>
      <c r="AV155" s="217"/>
      <c r="AW155" s="217"/>
      <c r="AX155" s="217"/>
      <c r="AY155" s="217"/>
      <c r="AZ155" s="217"/>
      <c r="BA155" s="217"/>
      <c r="BB155" s="217"/>
      <c r="BC155" s="217"/>
      <c r="BD155" s="217"/>
      <c r="BE155" s="217"/>
      <c r="BF155" s="217"/>
      <c r="BG155" s="217"/>
      <c r="BH155" s="217"/>
    </row>
    <row r="156" spans="1:60" outlineLevel="2" x14ac:dyDescent="0.2">
      <c r="A156" s="224"/>
      <c r="B156" s="225"/>
      <c r="C156" s="265" t="s">
        <v>363</v>
      </c>
      <c r="D156" s="257"/>
      <c r="E156" s="257"/>
      <c r="F156" s="257"/>
      <c r="G156" s="257"/>
      <c r="H156" s="228"/>
      <c r="I156" s="228"/>
      <c r="J156" s="228"/>
      <c r="K156" s="228"/>
      <c r="L156" s="228"/>
      <c r="M156" s="228"/>
      <c r="N156" s="227"/>
      <c r="O156" s="227"/>
      <c r="P156" s="227"/>
      <c r="Q156" s="227"/>
      <c r="R156" s="228"/>
      <c r="S156" s="228"/>
      <c r="T156" s="228"/>
      <c r="U156" s="228"/>
      <c r="V156" s="228"/>
      <c r="W156" s="228"/>
      <c r="X156" s="228"/>
      <c r="Y156" s="228"/>
      <c r="Z156" s="217"/>
      <c r="AA156" s="217"/>
      <c r="AB156" s="217"/>
      <c r="AC156" s="217"/>
      <c r="AD156" s="217"/>
      <c r="AE156" s="217"/>
      <c r="AF156" s="217"/>
      <c r="AG156" s="217" t="s">
        <v>178</v>
      </c>
      <c r="AH156" s="217"/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7"/>
      <c r="AT156" s="217"/>
      <c r="AU156" s="217"/>
      <c r="AV156" s="217"/>
      <c r="AW156" s="217"/>
      <c r="AX156" s="217"/>
      <c r="AY156" s="217"/>
      <c r="AZ156" s="217"/>
      <c r="BA156" s="217"/>
      <c r="BB156" s="217"/>
      <c r="BC156" s="217"/>
      <c r="BD156" s="217"/>
      <c r="BE156" s="217"/>
      <c r="BF156" s="217"/>
      <c r="BG156" s="217"/>
      <c r="BH156" s="217"/>
    </row>
    <row r="157" spans="1:60" outlineLevel="1" x14ac:dyDescent="0.2">
      <c r="A157" s="238">
        <v>80</v>
      </c>
      <c r="B157" s="239" t="s">
        <v>364</v>
      </c>
      <c r="C157" s="260" t="s">
        <v>365</v>
      </c>
      <c r="D157" s="240" t="s">
        <v>158</v>
      </c>
      <c r="E157" s="241">
        <v>3.24</v>
      </c>
      <c r="F157" s="242"/>
      <c r="G157" s="243">
        <f>ROUND(E157*F157,2)</f>
        <v>0</v>
      </c>
      <c r="H157" s="242"/>
      <c r="I157" s="243">
        <f>ROUND(E157*H157,2)</f>
        <v>0</v>
      </c>
      <c r="J157" s="242"/>
      <c r="K157" s="243">
        <f>ROUND(E157*J157,2)</f>
        <v>0</v>
      </c>
      <c r="L157" s="243">
        <v>21</v>
      </c>
      <c r="M157" s="243">
        <f>G157*(1+L157/100)</f>
        <v>0</v>
      </c>
      <c r="N157" s="241">
        <v>8.0000000000000007E-5</v>
      </c>
      <c r="O157" s="241">
        <f>ROUND(E157*N157,2)</f>
        <v>0</v>
      </c>
      <c r="P157" s="241">
        <v>0</v>
      </c>
      <c r="Q157" s="241">
        <f>ROUND(E157*P157,2)</f>
        <v>0</v>
      </c>
      <c r="R157" s="243"/>
      <c r="S157" s="243" t="s">
        <v>272</v>
      </c>
      <c r="T157" s="244" t="s">
        <v>169</v>
      </c>
      <c r="U157" s="228">
        <v>2.1</v>
      </c>
      <c r="V157" s="228">
        <f>ROUND(E157*U157,2)</f>
        <v>6.8</v>
      </c>
      <c r="W157" s="228"/>
      <c r="X157" s="228" t="s">
        <v>148</v>
      </c>
      <c r="Y157" s="228" t="s">
        <v>149</v>
      </c>
      <c r="Z157" s="217"/>
      <c r="AA157" s="217"/>
      <c r="AB157" s="217"/>
      <c r="AC157" s="217"/>
      <c r="AD157" s="217"/>
      <c r="AE157" s="217"/>
      <c r="AF157" s="217"/>
      <c r="AG157" s="217" t="s">
        <v>150</v>
      </c>
      <c r="AH157" s="217"/>
      <c r="AI157" s="217"/>
      <c r="AJ157" s="217"/>
      <c r="AK157" s="217"/>
      <c r="AL157" s="217"/>
      <c r="AM157" s="217"/>
      <c r="AN157" s="217"/>
      <c r="AO157" s="217"/>
      <c r="AP157" s="217"/>
      <c r="AQ157" s="217"/>
      <c r="AR157" s="217"/>
      <c r="AS157" s="217"/>
      <c r="AT157" s="217"/>
      <c r="AU157" s="217"/>
      <c r="AV157" s="217"/>
      <c r="AW157" s="217"/>
      <c r="AX157" s="217"/>
      <c r="AY157" s="217"/>
      <c r="AZ157" s="217"/>
      <c r="BA157" s="217"/>
      <c r="BB157" s="217"/>
      <c r="BC157" s="217"/>
      <c r="BD157" s="217"/>
      <c r="BE157" s="217"/>
      <c r="BF157" s="217"/>
      <c r="BG157" s="217"/>
      <c r="BH157" s="217"/>
    </row>
    <row r="158" spans="1:60" outlineLevel="2" x14ac:dyDescent="0.2">
      <c r="A158" s="224"/>
      <c r="B158" s="225"/>
      <c r="C158" s="265" t="s">
        <v>366</v>
      </c>
      <c r="D158" s="257"/>
      <c r="E158" s="257"/>
      <c r="F158" s="257"/>
      <c r="G158" s="257"/>
      <c r="H158" s="228"/>
      <c r="I158" s="228"/>
      <c r="J158" s="228"/>
      <c r="K158" s="228"/>
      <c r="L158" s="228"/>
      <c r="M158" s="228"/>
      <c r="N158" s="227"/>
      <c r="O158" s="227"/>
      <c r="P158" s="227"/>
      <c r="Q158" s="227"/>
      <c r="R158" s="228"/>
      <c r="S158" s="228"/>
      <c r="T158" s="228"/>
      <c r="U158" s="228"/>
      <c r="V158" s="228"/>
      <c r="W158" s="228"/>
      <c r="X158" s="228"/>
      <c r="Y158" s="228"/>
      <c r="Z158" s="217"/>
      <c r="AA158" s="217"/>
      <c r="AB158" s="217"/>
      <c r="AC158" s="217"/>
      <c r="AD158" s="217"/>
      <c r="AE158" s="217"/>
      <c r="AF158" s="217"/>
      <c r="AG158" s="217" t="s">
        <v>178</v>
      </c>
      <c r="AH158" s="217"/>
      <c r="AI158" s="217"/>
      <c r="AJ158" s="217"/>
      <c r="AK158" s="217"/>
      <c r="AL158" s="217"/>
      <c r="AM158" s="217"/>
      <c r="AN158" s="217"/>
      <c r="AO158" s="217"/>
      <c r="AP158" s="217"/>
      <c r="AQ158" s="217"/>
      <c r="AR158" s="217"/>
      <c r="AS158" s="217"/>
      <c r="AT158" s="217"/>
      <c r="AU158" s="217"/>
      <c r="AV158" s="217"/>
      <c r="AW158" s="217"/>
      <c r="AX158" s="217"/>
      <c r="AY158" s="217"/>
      <c r="AZ158" s="217"/>
      <c r="BA158" s="217"/>
      <c r="BB158" s="217"/>
      <c r="BC158" s="217"/>
      <c r="BD158" s="217"/>
      <c r="BE158" s="217"/>
      <c r="BF158" s="217"/>
      <c r="BG158" s="217"/>
      <c r="BH158" s="217"/>
    </row>
    <row r="159" spans="1:60" outlineLevel="1" x14ac:dyDescent="0.2">
      <c r="A159" s="245">
        <v>81</v>
      </c>
      <c r="B159" s="246" t="s">
        <v>367</v>
      </c>
      <c r="C159" s="259" t="s">
        <v>368</v>
      </c>
      <c r="D159" s="247" t="s">
        <v>145</v>
      </c>
      <c r="E159" s="248">
        <v>6</v>
      </c>
      <c r="F159" s="249"/>
      <c r="G159" s="250">
        <f>ROUND(E159*F159,2)</f>
        <v>0</v>
      </c>
      <c r="H159" s="249"/>
      <c r="I159" s="250">
        <f>ROUND(E159*H159,2)</f>
        <v>0</v>
      </c>
      <c r="J159" s="249"/>
      <c r="K159" s="250">
        <f>ROUND(E159*J159,2)</f>
        <v>0</v>
      </c>
      <c r="L159" s="250">
        <v>21</v>
      </c>
      <c r="M159" s="250">
        <f>G159*(1+L159/100)</f>
        <v>0</v>
      </c>
      <c r="N159" s="248">
        <v>1.1E-4</v>
      </c>
      <c r="O159" s="248">
        <f>ROUND(E159*N159,2)</f>
        <v>0</v>
      </c>
      <c r="P159" s="248">
        <v>0</v>
      </c>
      <c r="Q159" s="248">
        <f>ROUND(E159*P159,2)</f>
        <v>0</v>
      </c>
      <c r="R159" s="250" t="s">
        <v>168</v>
      </c>
      <c r="S159" s="250" t="s">
        <v>147</v>
      </c>
      <c r="T159" s="251" t="s">
        <v>147</v>
      </c>
      <c r="U159" s="228">
        <v>0</v>
      </c>
      <c r="V159" s="228">
        <f>ROUND(E159*U159,2)</f>
        <v>0</v>
      </c>
      <c r="W159" s="228"/>
      <c r="X159" s="228" t="s">
        <v>170</v>
      </c>
      <c r="Y159" s="228" t="s">
        <v>149</v>
      </c>
      <c r="Z159" s="217"/>
      <c r="AA159" s="217"/>
      <c r="AB159" s="217"/>
      <c r="AC159" s="217"/>
      <c r="AD159" s="217"/>
      <c r="AE159" s="217"/>
      <c r="AF159" s="217"/>
      <c r="AG159" s="217" t="s">
        <v>171</v>
      </c>
      <c r="AH159" s="217"/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7"/>
      <c r="AT159" s="217"/>
      <c r="AU159" s="217"/>
      <c r="AV159" s="217"/>
      <c r="AW159" s="217"/>
      <c r="AX159" s="217"/>
      <c r="AY159" s="217"/>
      <c r="AZ159" s="217"/>
      <c r="BA159" s="217"/>
      <c r="BB159" s="217"/>
      <c r="BC159" s="217"/>
      <c r="BD159" s="217"/>
      <c r="BE159" s="217"/>
      <c r="BF159" s="217"/>
      <c r="BG159" s="217"/>
      <c r="BH159" s="217"/>
    </row>
    <row r="160" spans="1:60" outlineLevel="1" x14ac:dyDescent="0.2">
      <c r="A160" s="245">
        <v>82</v>
      </c>
      <c r="B160" s="246" t="s">
        <v>369</v>
      </c>
      <c r="C160" s="259" t="s">
        <v>370</v>
      </c>
      <c r="D160" s="247" t="s">
        <v>145</v>
      </c>
      <c r="E160" s="248">
        <v>6</v>
      </c>
      <c r="F160" s="249"/>
      <c r="G160" s="250">
        <f>ROUND(E160*F160,2)</f>
        <v>0</v>
      </c>
      <c r="H160" s="249"/>
      <c r="I160" s="250">
        <f>ROUND(E160*H160,2)</f>
        <v>0</v>
      </c>
      <c r="J160" s="249"/>
      <c r="K160" s="250">
        <f>ROUND(E160*J160,2)</f>
        <v>0</v>
      </c>
      <c r="L160" s="250">
        <v>21</v>
      </c>
      <c r="M160" s="250">
        <f>G160*(1+L160/100)</f>
        <v>0</v>
      </c>
      <c r="N160" s="248">
        <v>3.8000000000000002E-4</v>
      </c>
      <c r="O160" s="248">
        <f>ROUND(E160*N160,2)</f>
        <v>0</v>
      </c>
      <c r="P160" s="248">
        <v>0</v>
      </c>
      <c r="Q160" s="248">
        <f>ROUND(E160*P160,2)</f>
        <v>0</v>
      </c>
      <c r="R160" s="250"/>
      <c r="S160" s="250" t="s">
        <v>272</v>
      </c>
      <c r="T160" s="251" t="s">
        <v>147</v>
      </c>
      <c r="U160" s="228">
        <v>0</v>
      </c>
      <c r="V160" s="228">
        <f>ROUND(E160*U160,2)</f>
        <v>0</v>
      </c>
      <c r="W160" s="228"/>
      <c r="X160" s="228" t="s">
        <v>170</v>
      </c>
      <c r="Y160" s="228" t="s">
        <v>149</v>
      </c>
      <c r="Z160" s="217"/>
      <c r="AA160" s="217"/>
      <c r="AB160" s="217"/>
      <c r="AC160" s="217"/>
      <c r="AD160" s="217"/>
      <c r="AE160" s="217"/>
      <c r="AF160" s="217"/>
      <c r="AG160" s="217" t="s">
        <v>171</v>
      </c>
      <c r="AH160" s="217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  <c r="AT160" s="217"/>
      <c r="AU160" s="217"/>
      <c r="AV160" s="217"/>
      <c r="AW160" s="217"/>
      <c r="AX160" s="217"/>
      <c r="AY160" s="217"/>
      <c r="AZ160" s="217"/>
      <c r="BA160" s="217"/>
      <c r="BB160" s="217"/>
      <c r="BC160" s="217"/>
      <c r="BD160" s="217"/>
      <c r="BE160" s="217"/>
      <c r="BF160" s="217"/>
      <c r="BG160" s="217"/>
      <c r="BH160" s="217"/>
    </row>
    <row r="161" spans="1:60" ht="22.5" outlineLevel="1" x14ac:dyDescent="0.2">
      <c r="A161" s="245">
        <v>83</v>
      </c>
      <c r="B161" s="246" t="s">
        <v>371</v>
      </c>
      <c r="C161" s="259" t="s">
        <v>372</v>
      </c>
      <c r="D161" s="247" t="s">
        <v>145</v>
      </c>
      <c r="E161" s="248">
        <v>1</v>
      </c>
      <c r="F161" s="249"/>
      <c r="G161" s="250">
        <f>ROUND(E161*F161,2)</f>
        <v>0</v>
      </c>
      <c r="H161" s="249"/>
      <c r="I161" s="250">
        <f>ROUND(E161*H161,2)</f>
        <v>0</v>
      </c>
      <c r="J161" s="249"/>
      <c r="K161" s="250">
        <f>ROUND(E161*J161,2)</f>
        <v>0</v>
      </c>
      <c r="L161" s="250">
        <v>21</v>
      </c>
      <c r="M161" s="250">
        <f>G161*(1+L161/100)</f>
        <v>0</v>
      </c>
      <c r="N161" s="248">
        <v>1.9E-3</v>
      </c>
      <c r="O161" s="248">
        <f>ROUND(E161*N161,2)</f>
        <v>0</v>
      </c>
      <c r="P161" s="248">
        <v>0</v>
      </c>
      <c r="Q161" s="248">
        <f>ROUND(E161*P161,2)</f>
        <v>0</v>
      </c>
      <c r="R161" s="250" t="s">
        <v>168</v>
      </c>
      <c r="S161" s="250" t="s">
        <v>373</v>
      </c>
      <c r="T161" s="251" t="s">
        <v>373</v>
      </c>
      <c r="U161" s="228">
        <v>0</v>
      </c>
      <c r="V161" s="228">
        <f>ROUND(E161*U161,2)</f>
        <v>0</v>
      </c>
      <c r="W161" s="228"/>
      <c r="X161" s="228" t="s">
        <v>170</v>
      </c>
      <c r="Y161" s="228" t="s">
        <v>149</v>
      </c>
      <c r="Z161" s="217"/>
      <c r="AA161" s="217"/>
      <c r="AB161" s="217"/>
      <c r="AC161" s="217"/>
      <c r="AD161" s="217"/>
      <c r="AE161" s="217"/>
      <c r="AF161" s="217"/>
      <c r="AG161" s="217" t="s">
        <v>171</v>
      </c>
      <c r="AH161" s="217"/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217"/>
      <c r="AU161" s="217"/>
      <c r="AV161" s="217"/>
      <c r="AW161" s="217"/>
      <c r="AX161" s="217"/>
      <c r="AY161" s="217"/>
      <c r="AZ161" s="217"/>
      <c r="BA161" s="217"/>
      <c r="BB161" s="217"/>
      <c r="BC161" s="217"/>
      <c r="BD161" s="217"/>
      <c r="BE161" s="217"/>
      <c r="BF161" s="217"/>
      <c r="BG161" s="217"/>
      <c r="BH161" s="217"/>
    </row>
    <row r="162" spans="1:60" outlineLevel="1" x14ac:dyDescent="0.2">
      <c r="A162" s="245">
        <v>84</v>
      </c>
      <c r="B162" s="246" t="s">
        <v>374</v>
      </c>
      <c r="C162" s="259" t="s">
        <v>375</v>
      </c>
      <c r="D162" s="247" t="s">
        <v>145</v>
      </c>
      <c r="E162" s="248">
        <v>1</v>
      </c>
      <c r="F162" s="249"/>
      <c r="G162" s="250">
        <f>ROUND(E162*F162,2)</f>
        <v>0</v>
      </c>
      <c r="H162" s="249"/>
      <c r="I162" s="250">
        <f>ROUND(E162*H162,2)</f>
        <v>0</v>
      </c>
      <c r="J162" s="249"/>
      <c r="K162" s="250">
        <f>ROUND(E162*J162,2)</f>
        <v>0</v>
      </c>
      <c r="L162" s="250">
        <v>21</v>
      </c>
      <c r="M162" s="250">
        <f>G162*(1+L162/100)</f>
        <v>0</v>
      </c>
      <c r="N162" s="248">
        <v>1.9E-3</v>
      </c>
      <c r="O162" s="248">
        <f>ROUND(E162*N162,2)</f>
        <v>0</v>
      </c>
      <c r="P162" s="248">
        <v>0</v>
      </c>
      <c r="Q162" s="248">
        <f>ROUND(E162*P162,2)</f>
        <v>0</v>
      </c>
      <c r="R162" s="250"/>
      <c r="S162" s="250" t="s">
        <v>272</v>
      </c>
      <c r="T162" s="251" t="s">
        <v>147</v>
      </c>
      <c r="U162" s="228">
        <v>0</v>
      </c>
      <c r="V162" s="228">
        <f>ROUND(E162*U162,2)</f>
        <v>0</v>
      </c>
      <c r="W162" s="228"/>
      <c r="X162" s="228" t="s">
        <v>170</v>
      </c>
      <c r="Y162" s="228" t="s">
        <v>149</v>
      </c>
      <c r="Z162" s="217"/>
      <c r="AA162" s="217"/>
      <c r="AB162" s="217"/>
      <c r="AC162" s="217"/>
      <c r="AD162" s="217"/>
      <c r="AE162" s="217"/>
      <c r="AF162" s="217"/>
      <c r="AG162" s="217" t="s">
        <v>171</v>
      </c>
      <c r="AH162" s="217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217"/>
      <c r="AU162" s="217"/>
      <c r="AV162" s="217"/>
      <c r="AW162" s="217"/>
      <c r="AX162" s="217"/>
      <c r="AY162" s="217"/>
      <c r="AZ162" s="217"/>
      <c r="BA162" s="217"/>
      <c r="BB162" s="217"/>
      <c r="BC162" s="217"/>
      <c r="BD162" s="217"/>
      <c r="BE162" s="217"/>
      <c r="BF162" s="217"/>
      <c r="BG162" s="217"/>
      <c r="BH162" s="217"/>
    </row>
    <row r="163" spans="1:60" outlineLevel="1" x14ac:dyDescent="0.2">
      <c r="A163" s="245">
        <v>85</v>
      </c>
      <c r="B163" s="246" t="s">
        <v>376</v>
      </c>
      <c r="C163" s="259" t="s">
        <v>377</v>
      </c>
      <c r="D163" s="247" t="s">
        <v>145</v>
      </c>
      <c r="E163" s="248">
        <v>1</v>
      </c>
      <c r="F163" s="249"/>
      <c r="G163" s="250">
        <f>ROUND(E163*F163,2)</f>
        <v>0</v>
      </c>
      <c r="H163" s="249"/>
      <c r="I163" s="250">
        <f>ROUND(E163*H163,2)</f>
        <v>0</v>
      </c>
      <c r="J163" s="249"/>
      <c r="K163" s="250">
        <f>ROUND(E163*J163,2)</f>
        <v>0</v>
      </c>
      <c r="L163" s="250">
        <v>21</v>
      </c>
      <c r="M163" s="250">
        <f>G163*(1+L163/100)</f>
        <v>0</v>
      </c>
      <c r="N163" s="248">
        <v>1.1000000000000001E-3</v>
      </c>
      <c r="O163" s="248">
        <f>ROUND(E163*N163,2)</f>
        <v>0</v>
      </c>
      <c r="P163" s="248">
        <v>0</v>
      </c>
      <c r="Q163" s="248">
        <f>ROUND(E163*P163,2)</f>
        <v>0</v>
      </c>
      <c r="R163" s="250"/>
      <c r="S163" s="250" t="s">
        <v>272</v>
      </c>
      <c r="T163" s="251" t="s">
        <v>147</v>
      </c>
      <c r="U163" s="228">
        <v>0</v>
      </c>
      <c r="V163" s="228">
        <f>ROUND(E163*U163,2)</f>
        <v>0</v>
      </c>
      <c r="W163" s="228"/>
      <c r="X163" s="228" t="s">
        <v>170</v>
      </c>
      <c r="Y163" s="228" t="s">
        <v>149</v>
      </c>
      <c r="Z163" s="217"/>
      <c r="AA163" s="217"/>
      <c r="AB163" s="217"/>
      <c r="AC163" s="217"/>
      <c r="AD163" s="217"/>
      <c r="AE163" s="217"/>
      <c r="AF163" s="217"/>
      <c r="AG163" s="217" t="s">
        <v>171</v>
      </c>
      <c r="AH163" s="217"/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  <c r="AT163" s="217"/>
      <c r="AU163" s="217"/>
      <c r="AV163" s="217"/>
      <c r="AW163" s="217"/>
      <c r="AX163" s="217"/>
      <c r="AY163" s="217"/>
      <c r="AZ163" s="217"/>
      <c r="BA163" s="217"/>
      <c r="BB163" s="217"/>
      <c r="BC163" s="217"/>
      <c r="BD163" s="217"/>
      <c r="BE163" s="217"/>
      <c r="BF163" s="217"/>
      <c r="BG163" s="217"/>
      <c r="BH163" s="217"/>
    </row>
    <row r="164" spans="1:60" outlineLevel="1" x14ac:dyDescent="0.2">
      <c r="A164" s="245">
        <v>86</v>
      </c>
      <c r="B164" s="246" t="s">
        <v>378</v>
      </c>
      <c r="C164" s="259" t="s">
        <v>379</v>
      </c>
      <c r="D164" s="247" t="s">
        <v>145</v>
      </c>
      <c r="E164" s="248">
        <v>1</v>
      </c>
      <c r="F164" s="249"/>
      <c r="G164" s="250">
        <f>ROUND(E164*F164,2)</f>
        <v>0</v>
      </c>
      <c r="H164" s="249"/>
      <c r="I164" s="250">
        <f>ROUND(E164*H164,2)</f>
        <v>0</v>
      </c>
      <c r="J164" s="249"/>
      <c r="K164" s="250">
        <f>ROUND(E164*J164,2)</f>
        <v>0</v>
      </c>
      <c r="L164" s="250">
        <v>21</v>
      </c>
      <c r="M164" s="250">
        <f>G164*(1+L164/100)</f>
        <v>0</v>
      </c>
      <c r="N164" s="248">
        <v>2E-3</v>
      </c>
      <c r="O164" s="248">
        <f>ROUND(E164*N164,2)</f>
        <v>0</v>
      </c>
      <c r="P164" s="248">
        <v>0</v>
      </c>
      <c r="Q164" s="248">
        <f>ROUND(E164*P164,2)</f>
        <v>0</v>
      </c>
      <c r="R164" s="250"/>
      <c r="S164" s="250" t="s">
        <v>272</v>
      </c>
      <c r="T164" s="251" t="s">
        <v>169</v>
      </c>
      <c r="U164" s="228">
        <v>0</v>
      </c>
      <c r="V164" s="228">
        <f>ROUND(E164*U164,2)</f>
        <v>0</v>
      </c>
      <c r="W164" s="228"/>
      <c r="X164" s="228" t="s">
        <v>170</v>
      </c>
      <c r="Y164" s="228" t="s">
        <v>149</v>
      </c>
      <c r="Z164" s="217"/>
      <c r="AA164" s="217"/>
      <c r="AB164" s="217"/>
      <c r="AC164" s="217"/>
      <c r="AD164" s="217"/>
      <c r="AE164" s="217"/>
      <c r="AF164" s="217"/>
      <c r="AG164" s="217" t="s">
        <v>171</v>
      </c>
      <c r="AH164" s="217"/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7"/>
      <c r="AT164" s="217"/>
      <c r="AU164" s="217"/>
      <c r="AV164" s="217"/>
      <c r="AW164" s="217"/>
      <c r="AX164" s="217"/>
      <c r="AY164" s="217"/>
      <c r="AZ164" s="217"/>
      <c r="BA164" s="217"/>
      <c r="BB164" s="217"/>
      <c r="BC164" s="217"/>
      <c r="BD164" s="217"/>
      <c r="BE164" s="217"/>
      <c r="BF164" s="217"/>
      <c r="BG164" s="217"/>
      <c r="BH164" s="217"/>
    </row>
    <row r="165" spans="1:60" outlineLevel="1" x14ac:dyDescent="0.2">
      <c r="A165" s="245">
        <v>87</v>
      </c>
      <c r="B165" s="246" t="s">
        <v>380</v>
      </c>
      <c r="C165" s="259" t="s">
        <v>381</v>
      </c>
      <c r="D165" s="247" t="s">
        <v>145</v>
      </c>
      <c r="E165" s="248">
        <v>6</v>
      </c>
      <c r="F165" s="249"/>
      <c r="G165" s="250">
        <f>ROUND(E165*F165,2)</f>
        <v>0</v>
      </c>
      <c r="H165" s="249"/>
      <c r="I165" s="250">
        <f>ROUND(E165*H165,2)</f>
        <v>0</v>
      </c>
      <c r="J165" s="249"/>
      <c r="K165" s="250">
        <f>ROUND(E165*J165,2)</f>
        <v>0</v>
      </c>
      <c r="L165" s="250">
        <v>21</v>
      </c>
      <c r="M165" s="250">
        <f>G165*(1+L165/100)</f>
        <v>0</v>
      </c>
      <c r="N165" s="248">
        <v>0</v>
      </c>
      <c r="O165" s="248">
        <f>ROUND(E165*N165,2)</f>
        <v>0</v>
      </c>
      <c r="P165" s="248">
        <v>0</v>
      </c>
      <c r="Q165" s="248">
        <f>ROUND(E165*P165,2)</f>
        <v>0</v>
      </c>
      <c r="R165" s="250" t="s">
        <v>168</v>
      </c>
      <c r="S165" s="250" t="s">
        <v>147</v>
      </c>
      <c r="T165" s="251" t="s">
        <v>147</v>
      </c>
      <c r="U165" s="228">
        <v>0</v>
      </c>
      <c r="V165" s="228">
        <f>ROUND(E165*U165,2)</f>
        <v>0</v>
      </c>
      <c r="W165" s="228"/>
      <c r="X165" s="228" t="s">
        <v>170</v>
      </c>
      <c r="Y165" s="228" t="s">
        <v>149</v>
      </c>
      <c r="Z165" s="217"/>
      <c r="AA165" s="217"/>
      <c r="AB165" s="217"/>
      <c r="AC165" s="217"/>
      <c r="AD165" s="217"/>
      <c r="AE165" s="217"/>
      <c r="AF165" s="217"/>
      <c r="AG165" s="217" t="s">
        <v>171</v>
      </c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7"/>
      <c r="AY165" s="217"/>
      <c r="AZ165" s="217"/>
      <c r="BA165" s="217"/>
      <c r="BB165" s="217"/>
      <c r="BC165" s="217"/>
      <c r="BD165" s="217"/>
      <c r="BE165" s="217"/>
      <c r="BF165" s="217"/>
      <c r="BG165" s="217"/>
      <c r="BH165" s="217"/>
    </row>
    <row r="166" spans="1:60" outlineLevel="1" x14ac:dyDescent="0.2">
      <c r="A166" s="245">
        <v>88</v>
      </c>
      <c r="B166" s="246" t="s">
        <v>382</v>
      </c>
      <c r="C166" s="259" t="s">
        <v>383</v>
      </c>
      <c r="D166" s="247" t="s">
        <v>145</v>
      </c>
      <c r="E166" s="248">
        <v>7</v>
      </c>
      <c r="F166" s="249"/>
      <c r="G166" s="250">
        <f>ROUND(E166*F166,2)</f>
        <v>0</v>
      </c>
      <c r="H166" s="249"/>
      <c r="I166" s="250">
        <f>ROUND(E166*H166,2)</f>
        <v>0</v>
      </c>
      <c r="J166" s="249"/>
      <c r="K166" s="250">
        <f>ROUND(E166*J166,2)</f>
        <v>0</v>
      </c>
      <c r="L166" s="250">
        <v>21</v>
      </c>
      <c r="M166" s="250">
        <f>G166*(1+L166/100)</f>
        <v>0</v>
      </c>
      <c r="N166" s="248">
        <v>1.2800000000000001E-3</v>
      </c>
      <c r="O166" s="248">
        <f>ROUND(E166*N166,2)</f>
        <v>0.01</v>
      </c>
      <c r="P166" s="248">
        <v>0</v>
      </c>
      <c r="Q166" s="248">
        <f>ROUND(E166*P166,2)</f>
        <v>0</v>
      </c>
      <c r="R166" s="250" t="s">
        <v>168</v>
      </c>
      <c r="S166" s="250" t="s">
        <v>147</v>
      </c>
      <c r="T166" s="251" t="s">
        <v>147</v>
      </c>
      <c r="U166" s="228">
        <v>0</v>
      </c>
      <c r="V166" s="228">
        <f>ROUND(E166*U166,2)</f>
        <v>0</v>
      </c>
      <c r="W166" s="228"/>
      <c r="X166" s="228" t="s">
        <v>170</v>
      </c>
      <c r="Y166" s="228" t="s">
        <v>149</v>
      </c>
      <c r="Z166" s="217"/>
      <c r="AA166" s="217"/>
      <c r="AB166" s="217"/>
      <c r="AC166" s="217"/>
      <c r="AD166" s="217"/>
      <c r="AE166" s="217"/>
      <c r="AF166" s="217"/>
      <c r="AG166" s="217" t="s">
        <v>171</v>
      </c>
      <c r="AH166" s="217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7"/>
      <c r="AU166" s="217"/>
      <c r="AV166" s="217"/>
      <c r="AW166" s="217"/>
      <c r="AX166" s="217"/>
      <c r="AY166" s="217"/>
      <c r="AZ166" s="217"/>
      <c r="BA166" s="217"/>
      <c r="BB166" s="217"/>
      <c r="BC166" s="217"/>
      <c r="BD166" s="217"/>
      <c r="BE166" s="217"/>
      <c r="BF166" s="217"/>
      <c r="BG166" s="217"/>
      <c r="BH166" s="217"/>
    </row>
    <row r="167" spans="1:60" outlineLevel="1" x14ac:dyDescent="0.2">
      <c r="A167" s="245">
        <v>89</v>
      </c>
      <c r="B167" s="246" t="s">
        <v>384</v>
      </c>
      <c r="C167" s="259" t="s">
        <v>385</v>
      </c>
      <c r="D167" s="247" t="s">
        <v>145</v>
      </c>
      <c r="E167" s="248">
        <v>2</v>
      </c>
      <c r="F167" s="249"/>
      <c r="G167" s="250">
        <f>ROUND(E167*F167,2)</f>
        <v>0</v>
      </c>
      <c r="H167" s="249"/>
      <c r="I167" s="250">
        <f>ROUND(E167*H167,2)</f>
        <v>0</v>
      </c>
      <c r="J167" s="249"/>
      <c r="K167" s="250">
        <f>ROUND(E167*J167,2)</f>
        <v>0</v>
      </c>
      <c r="L167" s="250">
        <v>21</v>
      </c>
      <c r="M167" s="250">
        <f>G167*(1+L167/100)</f>
        <v>0</v>
      </c>
      <c r="N167" s="248">
        <v>6.0000000000000001E-3</v>
      </c>
      <c r="O167" s="248">
        <f>ROUND(E167*N167,2)</f>
        <v>0.01</v>
      </c>
      <c r="P167" s="248">
        <v>0</v>
      </c>
      <c r="Q167" s="248">
        <f>ROUND(E167*P167,2)</f>
        <v>0</v>
      </c>
      <c r="R167" s="250"/>
      <c r="S167" s="250" t="s">
        <v>272</v>
      </c>
      <c r="T167" s="251" t="s">
        <v>147</v>
      </c>
      <c r="U167" s="228">
        <v>0</v>
      </c>
      <c r="V167" s="228">
        <f>ROUND(E167*U167,2)</f>
        <v>0</v>
      </c>
      <c r="W167" s="228"/>
      <c r="X167" s="228" t="s">
        <v>170</v>
      </c>
      <c r="Y167" s="228" t="s">
        <v>149</v>
      </c>
      <c r="Z167" s="217"/>
      <c r="AA167" s="217"/>
      <c r="AB167" s="217"/>
      <c r="AC167" s="217"/>
      <c r="AD167" s="217"/>
      <c r="AE167" s="217"/>
      <c r="AF167" s="217"/>
      <c r="AG167" s="217" t="s">
        <v>171</v>
      </c>
      <c r="AH167" s="217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7"/>
      <c r="AU167" s="217"/>
      <c r="AV167" s="217"/>
      <c r="AW167" s="217"/>
      <c r="AX167" s="217"/>
      <c r="AY167" s="217"/>
      <c r="AZ167" s="217"/>
      <c r="BA167" s="217"/>
      <c r="BB167" s="217"/>
      <c r="BC167" s="217"/>
      <c r="BD167" s="217"/>
      <c r="BE167" s="217"/>
      <c r="BF167" s="217"/>
      <c r="BG167" s="217"/>
      <c r="BH167" s="217"/>
    </row>
    <row r="168" spans="1:60" ht="22.5" outlineLevel="1" x14ac:dyDescent="0.2">
      <c r="A168" s="245">
        <v>90</v>
      </c>
      <c r="B168" s="246" t="s">
        <v>386</v>
      </c>
      <c r="C168" s="259" t="s">
        <v>387</v>
      </c>
      <c r="D168" s="247" t="s">
        <v>145</v>
      </c>
      <c r="E168" s="248">
        <v>1</v>
      </c>
      <c r="F168" s="249"/>
      <c r="G168" s="250">
        <f>ROUND(E168*F168,2)</f>
        <v>0</v>
      </c>
      <c r="H168" s="249"/>
      <c r="I168" s="250">
        <f>ROUND(E168*H168,2)</f>
        <v>0</v>
      </c>
      <c r="J168" s="249"/>
      <c r="K168" s="250">
        <f>ROUND(E168*J168,2)</f>
        <v>0</v>
      </c>
      <c r="L168" s="250">
        <v>21</v>
      </c>
      <c r="M168" s="250">
        <f>G168*(1+L168/100)</f>
        <v>0</v>
      </c>
      <c r="N168" s="248">
        <v>1.2999999999999999E-2</v>
      </c>
      <c r="O168" s="248">
        <f>ROUND(E168*N168,2)</f>
        <v>0.01</v>
      </c>
      <c r="P168" s="248">
        <v>0</v>
      </c>
      <c r="Q168" s="248">
        <f>ROUND(E168*P168,2)</f>
        <v>0</v>
      </c>
      <c r="R168" s="250" t="s">
        <v>168</v>
      </c>
      <c r="S168" s="250" t="s">
        <v>147</v>
      </c>
      <c r="T168" s="251" t="s">
        <v>147</v>
      </c>
      <c r="U168" s="228">
        <v>0</v>
      </c>
      <c r="V168" s="228">
        <f>ROUND(E168*U168,2)</f>
        <v>0</v>
      </c>
      <c r="W168" s="228"/>
      <c r="X168" s="228" t="s">
        <v>170</v>
      </c>
      <c r="Y168" s="228" t="s">
        <v>149</v>
      </c>
      <c r="Z168" s="217"/>
      <c r="AA168" s="217"/>
      <c r="AB168" s="217"/>
      <c r="AC168" s="217"/>
      <c r="AD168" s="217"/>
      <c r="AE168" s="217"/>
      <c r="AF168" s="217"/>
      <c r="AG168" s="217" t="s">
        <v>171</v>
      </c>
      <c r="AH168" s="217"/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7"/>
      <c r="AY168" s="217"/>
      <c r="AZ168" s="217"/>
      <c r="BA168" s="217"/>
      <c r="BB168" s="217"/>
      <c r="BC168" s="217"/>
      <c r="BD168" s="217"/>
      <c r="BE168" s="217"/>
      <c r="BF168" s="217"/>
      <c r="BG168" s="217"/>
      <c r="BH168" s="217"/>
    </row>
    <row r="169" spans="1:60" ht="22.5" outlineLevel="1" x14ac:dyDescent="0.2">
      <c r="A169" s="245">
        <v>91</v>
      </c>
      <c r="B169" s="246" t="s">
        <v>388</v>
      </c>
      <c r="C169" s="259" t="s">
        <v>389</v>
      </c>
      <c r="D169" s="247" t="s">
        <v>145</v>
      </c>
      <c r="E169" s="248">
        <v>1</v>
      </c>
      <c r="F169" s="249"/>
      <c r="G169" s="250">
        <f>ROUND(E169*F169,2)</f>
        <v>0</v>
      </c>
      <c r="H169" s="249"/>
      <c r="I169" s="250">
        <f>ROUND(E169*H169,2)</f>
        <v>0</v>
      </c>
      <c r="J169" s="249"/>
      <c r="K169" s="250">
        <f>ROUND(E169*J169,2)</f>
        <v>0</v>
      </c>
      <c r="L169" s="250">
        <v>21</v>
      </c>
      <c r="M169" s="250">
        <f>G169*(1+L169/100)</f>
        <v>0</v>
      </c>
      <c r="N169" s="248">
        <v>1.6E-2</v>
      </c>
      <c r="O169" s="248">
        <f>ROUND(E169*N169,2)</f>
        <v>0.02</v>
      </c>
      <c r="P169" s="248">
        <v>0</v>
      </c>
      <c r="Q169" s="248">
        <f>ROUND(E169*P169,2)</f>
        <v>0</v>
      </c>
      <c r="R169" s="250" t="s">
        <v>168</v>
      </c>
      <c r="S169" s="250" t="s">
        <v>147</v>
      </c>
      <c r="T169" s="251" t="s">
        <v>147</v>
      </c>
      <c r="U169" s="228">
        <v>0</v>
      </c>
      <c r="V169" s="228">
        <f>ROUND(E169*U169,2)</f>
        <v>0</v>
      </c>
      <c r="W169" s="228"/>
      <c r="X169" s="228" t="s">
        <v>170</v>
      </c>
      <c r="Y169" s="228" t="s">
        <v>149</v>
      </c>
      <c r="Z169" s="217"/>
      <c r="AA169" s="217"/>
      <c r="AB169" s="217"/>
      <c r="AC169" s="217"/>
      <c r="AD169" s="217"/>
      <c r="AE169" s="217"/>
      <c r="AF169" s="217"/>
      <c r="AG169" s="217" t="s">
        <v>171</v>
      </c>
      <c r="AH169" s="217"/>
      <c r="AI169" s="217"/>
      <c r="AJ169" s="217"/>
      <c r="AK169" s="217"/>
      <c r="AL169" s="217"/>
      <c r="AM169" s="217"/>
      <c r="AN169" s="217"/>
      <c r="AO169" s="217"/>
      <c r="AP169" s="217"/>
      <c r="AQ169" s="217"/>
      <c r="AR169" s="217"/>
      <c r="AS169" s="217"/>
      <c r="AT169" s="217"/>
      <c r="AU169" s="217"/>
      <c r="AV169" s="217"/>
      <c r="AW169" s="217"/>
      <c r="AX169" s="217"/>
      <c r="AY169" s="217"/>
      <c r="AZ169" s="217"/>
      <c r="BA169" s="217"/>
      <c r="BB169" s="217"/>
      <c r="BC169" s="217"/>
      <c r="BD169" s="217"/>
      <c r="BE169" s="217"/>
      <c r="BF169" s="217"/>
      <c r="BG169" s="217"/>
      <c r="BH169" s="217"/>
    </row>
    <row r="170" spans="1:60" outlineLevel="1" x14ac:dyDescent="0.2">
      <c r="A170" s="245">
        <v>92</v>
      </c>
      <c r="B170" s="246" t="s">
        <v>390</v>
      </c>
      <c r="C170" s="259" t="s">
        <v>391</v>
      </c>
      <c r="D170" s="247" t="s">
        <v>145</v>
      </c>
      <c r="E170" s="248">
        <v>1</v>
      </c>
      <c r="F170" s="249"/>
      <c r="G170" s="250">
        <f>ROUND(E170*F170,2)</f>
        <v>0</v>
      </c>
      <c r="H170" s="249"/>
      <c r="I170" s="250">
        <f>ROUND(E170*H170,2)</f>
        <v>0</v>
      </c>
      <c r="J170" s="249"/>
      <c r="K170" s="250">
        <f>ROUND(E170*J170,2)</f>
        <v>0</v>
      </c>
      <c r="L170" s="250">
        <v>21</v>
      </c>
      <c r="M170" s="250">
        <f>G170*(1+L170/100)</f>
        <v>0</v>
      </c>
      <c r="N170" s="248">
        <v>3.5999999999999997E-2</v>
      </c>
      <c r="O170" s="248">
        <f>ROUND(E170*N170,2)</f>
        <v>0.04</v>
      </c>
      <c r="P170" s="248">
        <v>0</v>
      </c>
      <c r="Q170" s="248">
        <f>ROUND(E170*P170,2)</f>
        <v>0</v>
      </c>
      <c r="R170" s="250"/>
      <c r="S170" s="250" t="s">
        <v>272</v>
      </c>
      <c r="T170" s="251" t="s">
        <v>169</v>
      </c>
      <c r="U170" s="228">
        <v>0</v>
      </c>
      <c r="V170" s="228">
        <f>ROUND(E170*U170,2)</f>
        <v>0</v>
      </c>
      <c r="W170" s="228"/>
      <c r="X170" s="228" t="s">
        <v>170</v>
      </c>
      <c r="Y170" s="228" t="s">
        <v>149</v>
      </c>
      <c r="Z170" s="217"/>
      <c r="AA170" s="217"/>
      <c r="AB170" s="217"/>
      <c r="AC170" s="217"/>
      <c r="AD170" s="217"/>
      <c r="AE170" s="217"/>
      <c r="AF170" s="217"/>
      <c r="AG170" s="217" t="s">
        <v>171</v>
      </c>
      <c r="AH170" s="217"/>
      <c r="AI170" s="217"/>
      <c r="AJ170" s="217"/>
      <c r="AK170" s="217"/>
      <c r="AL170" s="217"/>
      <c r="AM170" s="217"/>
      <c r="AN170" s="217"/>
      <c r="AO170" s="217"/>
      <c r="AP170" s="217"/>
      <c r="AQ170" s="217"/>
      <c r="AR170" s="217"/>
      <c r="AS170" s="217"/>
      <c r="AT170" s="217"/>
      <c r="AU170" s="217"/>
      <c r="AV170" s="217"/>
      <c r="AW170" s="217"/>
      <c r="AX170" s="217"/>
      <c r="AY170" s="217"/>
      <c r="AZ170" s="217"/>
      <c r="BA170" s="217"/>
      <c r="BB170" s="217"/>
      <c r="BC170" s="217"/>
      <c r="BD170" s="217"/>
      <c r="BE170" s="217"/>
      <c r="BF170" s="217"/>
      <c r="BG170" s="217"/>
      <c r="BH170" s="217"/>
    </row>
    <row r="171" spans="1:60" outlineLevel="1" x14ac:dyDescent="0.2">
      <c r="A171" s="245">
        <v>93</v>
      </c>
      <c r="B171" s="246" t="s">
        <v>392</v>
      </c>
      <c r="C171" s="259" t="s">
        <v>393</v>
      </c>
      <c r="D171" s="247" t="s">
        <v>358</v>
      </c>
      <c r="E171" s="248">
        <v>1</v>
      </c>
      <c r="F171" s="249"/>
      <c r="G171" s="250">
        <f>ROUND(E171*F171,2)</f>
        <v>0</v>
      </c>
      <c r="H171" s="249"/>
      <c r="I171" s="250">
        <f>ROUND(E171*H171,2)</f>
        <v>0</v>
      </c>
      <c r="J171" s="249"/>
      <c r="K171" s="250">
        <f>ROUND(E171*J171,2)</f>
        <v>0</v>
      </c>
      <c r="L171" s="250">
        <v>21</v>
      </c>
      <c r="M171" s="250">
        <f>G171*(1+L171/100)</f>
        <v>0</v>
      </c>
      <c r="N171" s="248">
        <v>0</v>
      </c>
      <c r="O171" s="248">
        <f>ROUND(E171*N171,2)</f>
        <v>0</v>
      </c>
      <c r="P171" s="248">
        <v>0</v>
      </c>
      <c r="Q171" s="248">
        <f>ROUND(E171*P171,2)</f>
        <v>0</v>
      </c>
      <c r="R171" s="250"/>
      <c r="S171" s="250" t="s">
        <v>272</v>
      </c>
      <c r="T171" s="251" t="s">
        <v>273</v>
      </c>
      <c r="U171" s="228">
        <v>0</v>
      </c>
      <c r="V171" s="228">
        <f>ROUND(E171*U171,2)</f>
        <v>0</v>
      </c>
      <c r="W171" s="228"/>
      <c r="X171" s="228" t="s">
        <v>170</v>
      </c>
      <c r="Y171" s="228" t="s">
        <v>149</v>
      </c>
      <c r="Z171" s="217"/>
      <c r="AA171" s="217"/>
      <c r="AB171" s="217"/>
      <c r="AC171" s="217"/>
      <c r="AD171" s="217"/>
      <c r="AE171" s="217"/>
      <c r="AF171" s="217"/>
      <c r="AG171" s="217" t="s">
        <v>171</v>
      </c>
      <c r="AH171" s="217"/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7"/>
      <c r="AT171" s="217"/>
      <c r="AU171" s="217"/>
      <c r="AV171" s="217"/>
      <c r="AW171" s="217"/>
      <c r="AX171" s="217"/>
      <c r="AY171" s="217"/>
      <c r="AZ171" s="217"/>
      <c r="BA171" s="217"/>
      <c r="BB171" s="217"/>
      <c r="BC171" s="217"/>
      <c r="BD171" s="217"/>
      <c r="BE171" s="217"/>
      <c r="BF171" s="217"/>
      <c r="BG171" s="217"/>
      <c r="BH171" s="217"/>
    </row>
    <row r="172" spans="1:60" ht="22.5" outlineLevel="1" x14ac:dyDescent="0.2">
      <c r="A172" s="245">
        <v>94</v>
      </c>
      <c r="B172" s="246" t="s">
        <v>394</v>
      </c>
      <c r="C172" s="259" t="s">
        <v>395</v>
      </c>
      <c r="D172" s="247" t="s">
        <v>145</v>
      </c>
      <c r="E172" s="248">
        <v>1</v>
      </c>
      <c r="F172" s="249"/>
      <c r="G172" s="250">
        <f>ROUND(E172*F172,2)</f>
        <v>0</v>
      </c>
      <c r="H172" s="249"/>
      <c r="I172" s="250">
        <f>ROUND(E172*H172,2)</f>
        <v>0</v>
      </c>
      <c r="J172" s="249"/>
      <c r="K172" s="250">
        <f>ROUND(E172*J172,2)</f>
        <v>0</v>
      </c>
      <c r="L172" s="250">
        <v>21</v>
      </c>
      <c r="M172" s="250">
        <f>G172*(1+L172/100)</f>
        <v>0</v>
      </c>
      <c r="N172" s="248">
        <v>1.7000000000000001E-2</v>
      </c>
      <c r="O172" s="248">
        <f>ROUND(E172*N172,2)</f>
        <v>0.02</v>
      </c>
      <c r="P172" s="248">
        <v>0</v>
      </c>
      <c r="Q172" s="248">
        <f>ROUND(E172*P172,2)</f>
        <v>0</v>
      </c>
      <c r="R172" s="250" t="s">
        <v>168</v>
      </c>
      <c r="S172" s="250" t="s">
        <v>147</v>
      </c>
      <c r="T172" s="251" t="s">
        <v>147</v>
      </c>
      <c r="U172" s="228">
        <v>0</v>
      </c>
      <c r="V172" s="228">
        <f>ROUND(E172*U172,2)</f>
        <v>0</v>
      </c>
      <c r="W172" s="228"/>
      <c r="X172" s="228" t="s">
        <v>170</v>
      </c>
      <c r="Y172" s="228" t="s">
        <v>149</v>
      </c>
      <c r="Z172" s="217"/>
      <c r="AA172" s="217"/>
      <c r="AB172" s="217"/>
      <c r="AC172" s="217"/>
      <c r="AD172" s="217"/>
      <c r="AE172" s="217"/>
      <c r="AF172" s="217"/>
      <c r="AG172" s="217" t="s">
        <v>171</v>
      </c>
      <c r="AH172" s="217"/>
      <c r="AI172" s="217"/>
      <c r="AJ172" s="217"/>
      <c r="AK172" s="217"/>
      <c r="AL172" s="217"/>
      <c r="AM172" s="217"/>
      <c r="AN172" s="217"/>
      <c r="AO172" s="217"/>
      <c r="AP172" s="217"/>
      <c r="AQ172" s="217"/>
      <c r="AR172" s="217"/>
      <c r="AS172" s="217"/>
      <c r="AT172" s="217"/>
      <c r="AU172" s="217"/>
      <c r="AV172" s="217"/>
      <c r="AW172" s="217"/>
      <c r="AX172" s="217"/>
      <c r="AY172" s="217"/>
      <c r="AZ172" s="217"/>
      <c r="BA172" s="217"/>
      <c r="BB172" s="217"/>
      <c r="BC172" s="217"/>
      <c r="BD172" s="217"/>
      <c r="BE172" s="217"/>
      <c r="BF172" s="217"/>
      <c r="BG172" s="217"/>
      <c r="BH172" s="217"/>
    </row>
    <row r="173" spans="1:60" outlineLevel="1" x14ac:dyDescent="0.2">
      <c r="A173" s="245">
        <v>95</v>
      </c>
      <c r="B173" s="246" t="s">
        <v>396</v>
      </c>
      <c r="C173" s="259" t="s">
        <v>397</v>
      </c>
      <c r="D173" s="247" t="s">
        <v>145</v>
      </c>
      <c r="E173" s="248">
        <v>6</v>
      </c>
      <c r="F173" s="249"/>
      <c r="G173" s="250">
        <f>ROUND(E173*F173,2)</f>
        <v>0</v>
      </c>
      <c r="H173" s="249"/>
      <c r="I173" s="250">
        <f>ROUND(E173*H173,2)</f>
        <v>0</v>
      </c>
      <c r="J173" s="249"/>
      <c r="K173" s="250">
        <f>ROUND(E173*J173,2)</f>
        <v>0</v>
      </c>
      <c r="L173" s="250">
        <v>21</v>
      </c>
      <c r="M173" s="250">
        <f>G173*(1+L173/100)</f>
        <v>0</v>
      </c>
      <c r="N173" s="248">
        <v>1.4999999999999999E-2</v>
      </c>
      <c r="O173" s="248">
        <f>ROUND(E173*N173,2)</f>
        <v>0.09</v>
      </c>
      <c r="P173" s="248">
        <v>0</v>
      </c>
      <c r="Q173" s="248">
        <f>ROUND(E173*P173,2)</f>
        <v>0</v>
      </c>
      <c r="R173" s="250"/>
      <c r="S173" s="250" t="s">
        <v>272</v>
      </c>
      <c r="T173" s="251" t="s">
        <v>398</v>
      </c>
      <c r="U173" s="228">
        <v>0</v>
      </c>
      <c r="V173" s="228">
        <f>ROUND(E173*U173,2)</f>
        <v>0</v>
      </c>
      <c r="W173" s="228"/>
      <c r="X173" s="228" t="s">
        <v>170</v>
      </c>
      <c r="Y173" s="228" t="s">
        <v>149</v>
      </c>
      <c r="Z173" s="217"/>
      <c r="AA173" s="217"/>
      <c r="AB173" s="217"/>
      <c r="AC173" s="217"/>
      <c r="AD173" s="217"/>
      <c r="AE173" s="217"/>
      <c r="AF173" s="217"/>
      <c r="AG173" s="217" t="s">
        <v>171</v>
      </c>
      <c r="AH173" s="217"/>
      <c r="AI173" s="217"/>
      <c r="AJ173" s="217"/>
      <c r="AK173" s="217"/>
      <c r="AL173" s="217"/>
      <c r="AM173" s="217"/>
      <c r="AN173" s="217"/>
      <c r="AO173" s="217"/>
      <c r="AP173" s="217"/>
      <c r="AQ173" s="217"/>
      <c r="AR173" s="217"/>
      <c r="AS173" s="217"/>
      <c r="AT173" s="217"/>
      <c r="AU173" s="217"/>
      <c r="AV173" s="217"/>
      <c r="AW173" s="217"/>
      <c r="AX173" s="217"/>
      <c r="AY173" s="217"/>
      <c r="AZ173" s="217"/>
      <c r="BA173" s="217"/>
      <c r="BB173" s="217"/>
      <c r="BC173" s="217"/>
      <c r="BD173" s="217"/>
      <c r="BE173" s="217"/>
      <c r="BF173" s="217"/>
      <c r="BG173" s="217"/>
      <c r="BH173" s="217"/>
    </row>
    <row r="174" spans="1:60" outlineLevel="1" x14ac:dyDescent="0.2">
      <c r="A174" s="238">
        <v>96</v>
      </c>
      <c r="B174" s="239" t="s">
        <v>399</v>
      </c>
      <c r="C174" s="260" t="s">
        <v>400</v>
      </c>
      <c r="D174" s="240" t="s">
        <v>145</v>
      </c>
      <c r="E174" s="241">
        <v>1</v>
      </c>
      <c r="F174" s="242"/>
      <c r="G174" s="243">
        <f>ROUND(E174*F174,2)</f>
        <v>0</v>
      </c>
      <c r="H174" s="242"/>
      <c r="I174" s="243">
        <f>ROUND(E174*H174,2)</f>
        <v>0</v>
      </c>
      <c r="J174" s="242"/>
      <c r="K174" s="243">
        <f>ROUND(E174*J174,2)</f>
        <v>0</v>
      </c>
      <c r="L174" s="243">
        <v>21</v>
      </c>
      <c r="M174" s="243">
        <f>G174*(1+L174/100)</f>
        <v>0</v>
      </c>
      <c r="N174" s="241">
        <v>1.4E-2</v>
      </c>
      <c r="O174" s="241">
        <f>ROUND(E174*N174,2)</f>
        <v>0.01</v>
      </c>
      <c r="P174" s="241">
        <v>0</v>
      </c>
      <c r="Q174" s="241">
        <f>ROUND(E174*P174,2)</f>
        <v>0</v>
      </c>
      <c r="R174" s="243"/>
      <c r="S174" s="243" t="s">
        <v>272</v>
      </c>
      <c r="T174" s="244" t="s">
        <v>169</v>
      </c>
      <c r="U174" s="228">
        <v>0</v>
      </c>
      <c r="V174" s="228">
        <f>ROUND(E174*U174,2)</f>
        <v>0</v>
      </c>
      <c r="W174" s="228"/>
      <c r="X174" s="228" t="s">
        <v>170</v>
      </c>
      <c r="Y174" s="228" t="s">
        <v>149</v>
      </c>
      <c r="Z174" s="217"/>
      <c r="AA174" s="217"/>
      <c r="AB174" s="217"/>
      <c r="AC174" s="217"/>
      <c r="AD174" s="217"/>
      <c r="AE174" s="217"/>
      <c r="AF174" s="217"/>
      <c r="AG174" s="217" t="s">
        <v>171</v>
      </c>
      <c r="AH174" s="217"/>
      <c r="AI174" s="217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  <c r="AV174" s="217"/>
      <c r="AW174" s="217"/>
      <c r="AX174" s="217"/>
      <c r="AY174" s="217"/>
      <c r="AZ174" s="217"/>
      <c r="BA174" s="217"/>
      <c r="BB174" s="217"/>
      <c r="BC174" s="217"/>
      <c r="BD174" s="217"/>
      <c r="BE174" s="217"/>
      <c r="BF174" s="217"/>
      <c r="BG174" s="217"/>
      <c r="BH174" s="217"/>
    </row>
    <row r="175" spans="1:60" outlineLevel="1" x14ac:dyDescent="0.2">
      <c r="A175" s="224">
        <v>97</v>
      </c>
      <c r="B175" s="225" t="s">
        <v>401</v>
      </c>
      <c r="C175" s="263" t="s">
        <v>402</v>
      </c>
      <c r="D175" s="226" t="s">
        <v>0</v>
      </c>
      <c r="E175" s="255"/>
      <c r="F175" s="229"/>
      <c r="G175" s="228">
        <f>ROUND(E175*F175,2)</f>
        <v>0</v>
      </c>
      <c r="H175" s="229"/>
      <c r="I175" s="228">
        <f>ROUND(E175*H175,2)</f>
        <v>0</v>
      </c>
      <c r="J175" s="229"/>
      <c r="K175" s="228">
        <f>ROUND(E175*J175,2)</f>
        <v>0</v>
      </c>
      <c r="L175" s="228">
        <v>21</v>
      </c>
      <c r="M175" s="228">
        <f>G175*(1+L175/100)</f>
        <v>0</v>
      </c>
      <c r="N175" s="227">
        <v>0</v>
      </c>
      <c r="O175" s="227">
        <f>ROUND(E175*N175,2)</f>
        <v>0</v>
      </c>
      <c r="P175" s="227">
        <v>0</v>
      </c>
      <c r="Q175" s="227">
        <f>ROUND(E175*P175,2)</f>
        <v>0</v>
      </c>
      <c r="R175" s="228" t="s">
        <v>255</v>
      </c>
      <c r="S175" s="228" t="s">
        <v>147</v>
      </c>
      <c r="T175" s="228" t="s">
        <v>147</v>
      </c>
      <c r="U175" s="228">
        <v>0</v>
      </c>
      <c r="V175" s="228">
        <f>ROUND(E175*U175,2)</f>
        <v>0</v>
      </c>
      <c r="W175" s="228"/>
      <c r="X175" s="228" t="s">
        <v>242</v>
      </c>
      <c r="Y175" s="228" t="s">
        <v>149</v>
      </c>
      <c r="Z175" s="217"/>
      <c r="AA175" s="217"/>
      <c r="AB175" s="217"/>
      <c r="AC175" s="217"/>
      <c r="AD175" s="217"/>
      <c r="AE175" s="217"/>
      <c r="AF175" s="217"/>
      <c r="AG175" s="217" t="s">
        <v>243</v>
      </c>
      <c r="AH175" s="217"/>
      <c r="AI175" s="217"/>
      <c r="AJ175" s="217"/>
      <c r="AK175" s="217"/>
      <c r="AL175" s="217"/>
      <c r="AM175" s="217"/>
      <c r="AN175" s="217"/>
      <c r="AO175" s="217"/>
      <c r="AP175" s="217"/>
      <c r="AQ175" s="217"/>
      <c r="AR175" s="217"/>
      <c r="AS175" s="217"/>
      <c r="AT175" s="217"/>
      <c r="AU175" s="217"/>
      <c r="AV175" s="217"/>
      <c r="AW175" s="217"/>
      <c r="AX175" s="217"/>
      <c r="AY175" s="217"/>
      <c r="AZ175" s="217"/>
      <c r="BA175" s="217"/>
      <c r="BB175" s="217"/>
      <c r="BC175" s="217"/>
      <c r="BD175" s="217"/>
      <c r="BE175" s="217"/>
      <c r="BF175" s="217"/>
      <c r="BG175" s="217"/>
      <c r="BH175" s="217"/>
    </row>
    <row r="176" spans="1:60" outlineLevel="2" x14ac:dyDescent="0.2">
      <c r="A176" s="224"/>
      <c r="B176" s="225"/>
      <c r="C176" s="264" t="s">
        <v>326</v>
      </c>
      <c r="D176" s="256"/>
      <c r="E176" s="256"/>
      <c r="F176" s="256"/>
      <c r="G176" s="256"/>
      <c r="H176" s="228"/>
      <c r="I176" s="228"/>
      <c r="J176" s="228"/>
      <c r="K176" s="228"/>
      <c r="L176" s="228"/>
      <c r="M176" s="228"/>
      <c r="N176" s="227"/>
      <c r="O176" s="227"/>
      <c r="P176" s="227"/>
      <c r="Q176" s="227"/>
      <c r="R176" s="228"/>
      <c r="S176" s="228"/>
      <c r="T176" s="228"/>
      <c r="U176" s="228"/>
      <c r="V176" s="228"/>
      <c r="W176" s="228"/>
      <c r="X176" s="228"/>
      <c r="Y176" s="228"/>
      <c r="Z176" s="217"/>
      <c r="AA176" s="217"/>
      <c r="AB176" s="217"/>
      <c r="AC176" s="217"/>
      <c r="AD176" s="217"/>
      <c r="AE176" s="217"/>
      <c r="AF176" s="217"/>
      <c r="AG176" s="217" t="s">
        <v>155</v>
      </c>
      <c r="AH176" s="217"/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7"/>
      <c r="AU176" s="217"/>
      <c r="AV176" s="217"/>
      <c r="AW176" s="217"/>
      <c r="AX176" s="217"/>
      <c r="AY176" s="217"/>
      <c r="AZ176" s="217"/>
      <c r="BA176" s="217"/>
      <c r="BB176" s="217"/>
      <c r="BC176" s="217"/>
      <c r="BD176" s="217"/>
      <c r="BE176" s="217"/>
      <c r="BF176" s="217"/>
      <c r="BG176" s="217"/>
      <c r="BH176" s="217"/>
    </row>
    <row r="177" spans="1:60" x14ac:dyDescent="0.2">
      <c r="A177" s="231" t="s">
        <v>141</v>
      </c>
      <c r="B177" s="232" t="s">
        <v>89</v>
      </c>
      <c r="C177" s="258" t="s">
        <v>90</v>
      </c>
      <c r="D177" s="233"/>
      <c r="E177" s="234"/>
      <c r="F177" s="235"/>
      <c r="G177" s="235">
        <f>SUMIF(AG178:AG179,"&lt;&gt;NOR",G178:G179)</f>
        <v>0</v>
      </c>
      <c r="H177" s="235"/>
      <c r="I177" s="235">
        <f>SUM(I178:I179)</f>
        <v>0</v>
      </c>
      <c r="J177" s="235"/>
      <c r="K177" s="235">
        <f>SUM(K178:K179)</f>
        <v>0</v>
      </c>
      <c r="L177" s="235"/>
      <c r="M177" s="235">
        <f>SUM(M178:M179)</f>
        <v>0</v>
      </c>
      <c r="N177" s="234"/>
      <c r="O177" s="234">
        <f>SUM(O178:O179)</f>
        <v>0.08</v>
      </c>
      <c r="P177" s="234"/>
      <c r="Q177" s="234">
        <f>SUM(Q178:Q179)</f>
        <v>0</v>
      </c>
      <c r="R177" s="235"/>
      <c r="S177" s="235"/>
      <c r="T177" s="236"/>
      <c r="U177" s="230"/>
      <c r="V177" s="230">
        <f>SUM(V178:V179)</f>
        <v>11.4</v>
      </c>
      <c r="W177" s="230"/>
      <c r="X177" s="230"/>
      <c r="Y177" s="230"/>
      <c r="AG177" t="s">
        <v>142</v>
      </c>
    </row>
    <row r="178" spans="1:60" ht="45" outlineLevel="1" x14ac:dyDescent="0.2">
      <c r="A178" s="238">
        <v>98</v>
      </c>
      <c r="B178" s="239" t="s">
        <v>403</v>
      </c>
      <c r="C178" s="260" t="s">
        <v>404</v>
      </c>
      <c r="D178" s="240" t="s">
        <v>297</v>
      </c>
      <c r="E178" s="241">
        <v>6</v>
      </c>
      <c r="F178" s="242"/>
      <c r="G178" s="243">
        <f>ROUND(E178*F178,2)</f>
        <v>0</v>
      </c>
      <c r="H178" s="242"/>
      <c r="I178" s="243">
        <f>ROUND(E178*H178,2)</f>
        <v>0</v>
      </c>
      <c r="J178" s="242"/>
      <c r="K178" s="243">
        <f>ROUND(E178*J178,2)</f>
        <v>0</v>
      </c>
      <c r="L178" s="243">
        <v>21</v>
      </c>
      <c r="M178" s="243">
        <f>G178*(1+L178/100)</f>
        <v>0</v>
      </c>
      <c r="N178" s="241">
        <v>1.2970000000000001E-2</v>
      </c>
      <c r="O178" s="241">
        <f>ROUND(E178*N178,2)</f>
        <v>0.08</v>
      </c>
      <c r="P178" s="241">
        <v>0</v>
      </c>
      <c r="Q178" s="241">
        <f>ROUND(E178*P178,2)</f>
        <v>0</v>
      </c>
      <c r="R178" s="243" t="s">
        <v>255</v>
      </c>
      <c r="S178" s="243" t="s">
        <v>147</v>
      </c>
      <c r="T178" s="244" t="s">
        <v>147</v>
      </c>
      <c r="U178" s="228">
        <v>1.9</v>
      </c>
      <c r="V178" s="228">
        <f>ROUND(E178*U178,2)</f>
        <v>11.4</v>
      </c>
      <c r="W178" s="228"/>
      <c r="X178" s="228" t="s">
        <v>148</v>
      </c>
      <c r="Y178" s="228" t="s">
        <v>149</v>
      </c>
      <c r="Z178" s="217"/>
      <c r="AA178" s="217"/>
      <c r="AB178" s="217"/>
      <c r="AC178" s="217"/>
      <c r="AD178" s="217"/>
      <c r="AE178" s="217"/>
      <c r="AF178" s="217"/>
      <c r="AG178" s="217" t="s">
        <v>150</v>
      </c>
      <c r="AH178" s="217"/>
      <c r="AI178" s="217"/>
      <c r="AJ178" s="217"/>
      <c r="AK178" s="217"/>
      <c r="AL178" s="217"/>
      <c r="AM178" s="217"/>
      <c r="AN178" s="217"/>
      <c r="AO178" s="217"/>
      <c r="AP178" s="217"/>
      <c r="AQ178" s="217"/>
      <c r="AR178" s="217"/>
      <c r="AS178" s="217"/>
      <c r="AT178" s="217"/>
      <c r="AU178" s="217"/>
      <c r="AV178" s="217"/>
      <c r="AW178" s="217"/>
      <c r="AX178" s="217"/>
      <c r="AY178" s="217"/>
      <c r="AZ178" s="217"/>
      <c r="BA178" s="217"/>
      <c r="BB178" s="217"/>
      <c r="BC178" s="217"/>
      <c r="BD178" s="217"/>
      <c r="BE178" s="217"/>
      <c r="BF178" s="217"/>
      <c r="BG178" s="217"/>
      <c r="BH178" s="217"/>
    </row>
    <row r="179" spans="1:60" outlineLevel="2" x14ac:dyDescent="0.2">
      <c r="A179" s="224"/>
      <c r="B179" s="225"/>
      <c r="C179" s="261" t="s">
        <v>405</v>
      </c>
      <c r="D179" s="252"/>
      <c r="E179" s="252"/>
      <c r="F179" s="252"/>
      <c r="G179" s="252"/>
      <c r="H179" s="228"/>
      <c r="I179" s="228"/>
      <c r="J179" s="228"/>
      <c r="K179" s="228"/>
      <c r="L179" s="228"/>
      <c r="M179" s="228"/>
      <c r="N179" s="227"/>
      <c r="O179" s="227"/>
      <c r="P179" s="227"/>
      <c r="Q179" s="227"/>
      <c r="R179" s="228"/>
      <c r="S179" s="228"/>
      <c r="T179" s="228"/>
      <c r="U179" s="228"/>
      <c r="V179" s="228"/>
      <c r="W179" s="228"/>
      <c r="X179" s="228"/>
      <c r="Y179" s="228"/>
      <c r="Z179" s="217"/>
      <c r="AA179" s="217"/>
      <c r="AB179" s="217"/>
      <c r="AC179" s="217"/>
      <c r="AD179" s="217"/>
      <c r="AE179" s="217"/>
      <c r="AF179" s="217"/>
      <c r="AG179" s="217" t="s">
        <v>155</v>
      </c>
      <c r="AH179" s="217"/>
      <c r="AI179" s="217"/>
      <c r="AJ179" s="217"/>
      <c r="AK179" s="217"/>
      <c r="AL179" s="217"/>
      <c r="AM179" s="217"/>
      <c r="AN179" s="217"/>
      <c r="AO179" s="217"/>
      <c r="AP179" s="217"/>
      <c r="AQ179" s="217"/>
      <c r="AR179" s="217"/>
      <c r="AS179" s="217"/>
      <c r="AT179" s="217"/>
      <c r="AU179" s="217"/>
      <c r="AV179" s="217"/>
      <c r="AW179" s="217"/>
      <c r="AX179" s="217"/>
      <c r="AY179" s="217"/>
      <c r="AZ179" s="217"/>
      <c r="BA179" s="217"/>
      <c r="BB179" s="217"/>
      <c r="BC179" s="217"/>
      <c r="BD179" s="217"/>
      <c r="BE179" s="217"/>
      <c r="BF179" s="217"/>
      <c r="BG179" s="217"/>
      <c r="BH179" s="217"/>
    </row>
    <row r="180" spans="1:60" x14ac:dyDescent="0.2">
      <c r="A180" s="231" t="s">
        <v>141</v>
      </c>
      <c r="B180" s="232" t="s">
        <v>91</v>
      </c>
      <c r="C180" s="258" t="s">
        <v>92</v>
      </c>
      <c r="D180" s="233"/>
      <c r="E180" s="234"/>
      <c r="F180" s="235"/>
      <c r="G180" s="235">
        <f>SUMIF(AG181:AG210,"&lt;&gt;NOR",G181:G210)</f>
        <v>0</v>
      </c>
      <c r="H180" s="235"/>
      <c r="I180" s="235">
        <f>SUM(I181:I210)</f>
        <v>0</v>
      </c>
      <c r="J180" s="235"/>
      <c r="K180" s="235">
        <f>SUM(K181:K210)</f>
        <v>0</v>
      </c>
      <c r="L180" s="235"/>
      <c r="M180" s="235">
        <f>SUM(M181:M210)</f>
        <v>0</v>
      </c>
      <c r="N180" s="234"/>
      <c r="O180" s="234">
        <f>SUM(O181:O210)</f>
        <v>0.11</v>
      </c>
      <c r="P180" s="234"/>
      <c r="Q180" s="234">
        <f>SUM(Q181:Q210)</f>
        <v>0.22</v>
      </c>
      <c r="R180" s="235"/>
      <c r="S180" s="235"/>
      <c r="T180" s="236"/>
      <c r="U180" s="230"/>
      <c r="V180" s="230">
        <f>SUM(V181:V210)</f>
        <v>40.349999999999994</v>
      </c>
      <c r="W180" s="230"/>
      <c r="X180" s="230"/>
      <c r="Y180" s="230"/>
      <c r="AG180" t="s">
        <v>142</v>
      </c>
    </row>
    <row r="181" spans="1:60" outlineLevel="1" x14ac:dyDescent="0.2">
      <c r="A181" s="245">
        <v>99</v>
      </c>
      <c r="B181" s="246" t="s">
        <v>406</v>
      </c>
      <c r="C181" s="259" t="s">
        <v>407</v>
      </c>
      <c r="D181" s="247" t="s">
        <v>232</v>
      </c>
      <c r="E181" s="248">
        <v>19.8</v>
      </c>
      <c r="F181" s="249"/>
      <c r="G181" s="250">
        <f>ROUND(E181*F181,2)</f>
        <v>0</v>
      </c>
      <c r="H181" s="249"/>
      <c r="I181" s="250">
        <f>ROUND(E181*H181,2)</f>
        <v>0</v>
      </c>
      <c r="J181" s="249"/>
      <c r="K181" s="250">
        <f>ROUND(E181*J181,2)</f>
        <v>0</v>
      </c>
      <c r="L181" s="250">
        <v>21</v>
      </c>
      <c r="M181" s="250">
        <f>G181*(1+L181/100)</f>
        <v>0</v>
      </c>
      <c r="N181" s="248">
        <v>0</v>
      </c>
      <c r="O181" s="248">
        <f>ROUND(E181*N181,2)</f>
        <v>0</v>
      </c>
      <c r="P181" s="248">
        <v>1.106E-2</v>
      </c>
      <c r="Q181" s="248">
        <f>ROUND(E181*P181,2)</f>
        <v>0.22</v>
      </c>
      <c r="R181" s="250" t="s">
        <v>408</v>
      </c>
      <c r="S181" s="250" t="s">
        <v>398</v>
      </c>
      <c r="T181" s="251" t="s">
        <v>398</v>
      </c>
      <c r="U181" s="228">
        <v>0.52200000000000002</v>
      </c>
      <c r="V181" s="228">
        <f>ROUND(E181*U181,2)</f>
        <v>10.34</v>
      </c>
      <c r="W181" s="228"/>
      <c r="X181" s="228" t="s">
        <v>148</v>
      </c>
      <c r="Y181" s="228" t="s">
        <v>149</v>
      </c>
      <c r="Z181" s="217"/>
      <c r="AA181" s="217"/>
      <c r="AB181" s="217"/>
      <c r="AC181" s="217"/>
      <c r="AD181" s="217"/>
      <c r="AE181" s="217"/>
      <c r="AF181" s="217"/>
      <c r="AG181" s="217" t="s">
        <v>150</v>
      </c>
      <c r="AH181" s="217"/>
      <c r="AI181" s="217"/>
      <c r="AJ181" s="217"/>
      <c r="AK181" s="217"/>
      <c r="AL181" s="217"/>
      <c r="AM181" s="217"/>
      <c r="AN181" s="217"/>
      <c r="AO181" s="217"/>
      <c r="AP181" s="217"/>
      <c r="AQ181" s="217"/>
      <c r="AR181" s="217"/>
      <c r="AS181" s="217"/>
      <c r="AT181" s="217"/>
      <c r="AU181" s="217"/>
      <c r="AV181" s="217"/>
      <c r="AW181" s="217"/>
      <c r="AX181" s="217"/>
      <c r="AY181" s="217"/>
      <c r="AZ181" s="217"/>
      <c r="BA181" s="217"/>
      <c r="BB181" s="217"/>
      <c r="BC181" s="217"/>
      <c r="BD181" s="217"/>
      <c r="BE181" s="217"/>
      <c r="BF181" s="217"/>
      <c r="BG181" s="217"/>
      <c r="BH181" s="217"/>
    </row>
    <row r="182" spans="1:60" outlineLevel="1" x14ac:dyDescent="0.2">
      <c r="A182" s="245">
        <v>100</v>
      </c>
      <c r="B182" s="246" t="s">
        <v>409</v>
      </c>
      <c r="C182" s="259" t="s">
        <v>410</v>
      </c>
      <c r="D182" s="247" t="s">
        <v>232</v>
      </c>
      <c r="E182" s="248">
        <v>37.619999999999997</v>
      </c>
      <c r="F182" s="249"/>
      <c r="G182" s="250">
        <f>ROUND(E182*F182,2)</f>
        <v>0</v>
      </c>
      <c r="H182" s="249"/>
      <c r="I182" s="250">
        <f>ROUND(E182*H182,2)</f>
        <v>0</v>
      </c>
      <c r="J182" s="249"/>
      <c r="K182" s="250">
        <f>ROUND(E182*J182,2)</f>
        <v>0</v>
      </c>
      <c r="L182" s="250">
        <v>21</v>
      </c>
      <c r="M182" s="250">
        <f>G182*(1+L182/100)</f>
        <v>0</v>
      </c>
      <c r="N182" s="248">
        <v>0</v>
      </c>
      <c r="O182" s="248">
        <f>ROUND(E182*N182,2)</f>
        <v>0</v>
      </c>
      <c r="P182" s="248">
        <v>0</v>
      </c>
      <c r="Q182" s="248">
        <f>ROUND(E182*P182,2)</f>
        <v>0</v>
      </c>
      <c r="R182" s="250" t="s">
        <v>408</v>
      </c>
      <c r="S182" s="250" t="s">
        <v>398</v>
      </c>
      <c r="T182" s="251" t="s">
        <v>398</v>
      </c>
      <c r="U182" s="228">
        <v>0.37</v>
      </c>
      <c r="V182" s="228">
        <f>ROUND(E182*U182,2)</f>
        <v>13.92</v>
      </c>
      <c r="W182" s="228"/>
      <c r="X182" s="228" t="s">
        <v>148</v>
      </c>
      <c r="Y182" s="228" t="s">
        <v>149</v>
      </c>
      <c r="Z182" s="217"/>
      <c r="AA182" s="217"/>
      <c r="AB182" s="217"/>
      <c r="AC182" s="217"/>
      <c r="AD182" s="217"/>
      <c r="AE182" s="217"/>
      <c r="AF182" s="217"/>
      <c r="AG182" s="217" t="s">
        <v>150</v>
      </c>
      <c r="AH182" s="217"/>
      <c r="AI182" s="217"/>
      <c r="AJ182" s="217"/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7"/>
      <c r="AU182" s="217"/>
      <c r="AV182" s="217"/>
      <c r="AW182" s="217"/>
      <c r="AX182" s="217"/>
      <c r="AY182" s="217"/>
      <c r="AZ182" s="217"/>
      <c r="BA182" s="217"/>
      <c r="BB182" s="217"/>
      <c r="BC182" s="217"/>
      <c r="BD182" s="217"/>
      <c r="BE182" s="217"/>
      <c r="BF182" s="217"/>
      <c r="BG182" s="217"/>
      <c r="BH182" s="217"/>
    </row>
    <row r="183" spans="1:60" outlineLevel="1" x14ac:dyDescent="0.2">
      <c r="A183" s="238">
        <v>101</v>
      </c>
      <c r="B183" s="239" t="s">
        <v>411</v>
      </c>
      <c r="C183" s="260" t="s">
        <v>412</v>
      </c>
      <c r="D183" s="240" t="s">
        <v>145</v>
      </c>
      <c r="E183" s="241">
        <v>6</v>
      </c>
      <c r="F183" s="242"/>
      <c r="G183" s="243">
        <f>ROUND(E183*F183,2)</f>
        <v>0</v>
      </c>
      <c r="H183" s="242"/>
      <c r="I183" s="243">
        <f>ROUND(E183*H183,2)</f>
        <v>0</v>
      </c>
      <c r="J183" s="242"/>
      <c r="K183" s="243">
        <f>ROUND(E183*J183,2)</f>
        <v>0</v>
      </c>
      <c r="L183" s="243">
        <v>21</v>
      </c>
      <c r="M183" s="243">
        <f>G183*(1+L183/100)</f>
        <v>0</v>
      </c>
      <c r="N183" s="241">
        <v>0</v>
      </c>
      <c r="O183" s="241">
        <f>ROUND(E183*N183,2)</f>
        <v>0</v>
      </c>
      <c r="P183" s="241">
        <v>0</v>
      </c>
      <c r="Q183" s="241">
        <f>ROUND(E183*P183,2)</f>
        <v>0</v>
      </c>
      <c r="R183" s="243" t="s">
        <v>408</v>
      </c>
      <c r="S183" s="243" t="s">
        <v>398</v>
      </c>
      <c r="T183" s="244" t="s">
        <v>398</v>
      </c>
      <c r="U183" s="228">
        <v>0.33</v>
      </c>
      <c r="V183" s="228">
        <f>ROUND(E183*U183,2)</f>
        <v>1.98</v>
      </c>
      <c r="W183" s="228"/>
      <c r="X183" s="228" t="s">
        <v>148</v>
      </c>
      <c r="Y183" s="228" t="s">
        <v>149</v>
      </c>
      <c r="Z183" s="217"/>
      <c r="AA183" s="217"/>
      <c r="AB183" s="217"/>
      <c r="AC183" s="217"/>
      <c r="AD183" s="217"/>
      <c r="AE183" s="217"/>
      <c r="AF183" s="217"/>
      <c r="AG183" s="217" t="s">
        <v>150</v>
      </c>
      <c r="AH183" s="217"/>
      <c r="AI183" s="217"/>
      <c r="AJ183" s="217"/>
      <c r="AK183" s="217"/>
      <c r="AL183" s="217"/>
      <c r="AM183" s="217"/>
      <c r="AN183" s="217"/>
      <c r="AO183" s="217"/>
      <c r="AP183" s="217"/>
      <c r="AQ183" s="217"/>
      <c r="AR183" s="217"/>
      <c r="AS183" s="217"/>
      <c r="AT183" s="217"/>
      <c r="AU183" s="217"/>
      <c r="AV183" s="217"/>
      <c r="AW183" s="217"/>
      <c r="AX183" s="217"/>
      <c r="AY183" s="217"/>
      <c r="AZ183" s="217"/>
      <c r="BA183" s="217"/>
      <c r="BB183" s="217"/>
      <c r="BC183" s="217"/>
      <c r="BD183" s="217"/>
      <c r="BE183" s="217"/>
      <c r="BF183" s="217"/>
      <c r="BG183" s="217"/>
      <c r="BH183" s="217"/>
    </row>
    <row r="184" spans="1:60" outlineLevel="2" x14ac:dyDescent="0.2">
      <c r="A184" s="224"/>
      <c r="B184" s="225"/>
      <c r="C184" s="261" t="s">
        <v>413</v>
      </c>
      <c r="D184" s="252"/>
      <c r="E184" s="252"/>
      <c r="F184" s="252"/>
      <c r="G184" s="252"/>
      <c r="H184" s="228"/>
      <c r="I184" s="228"/>
      <c r="J184" s="228"/>
      <c r="K184" s="228"/>
      <c r="L184" s="228"/>
      <c r="M184" s="228"/>
      <c r="N184" s="227"/>
      <c r="O184" s="227"/>
      <c r="P184" s="227"/>
      <c r="Q184" s="227"/>
      <c r="R184" s="228"/>
      <c r="S184" s="228"/>
      <c r="T184" s="228"/>
      <c r="U184" s="228"/>
      <c r="V184" s="228"/>
      <c r="W184" s="228"/>
      <c r="X184" s="228"/>
      <c r="Y184" s="228"/>
      <c r="Z184" s="217"/>
      <c r="AA184" s="217"/>
      <c r="AB184" s="217"/>
      <c r="AC184" s="217"/>
      <c r="AD184" s="217"/>
      <c r="AE184" s="217"/>
      <c r="AF184" s="217"/>
      <c r="AG184" s="217" t="s">
        <v>155</v>
      </c>
      <c r="AH184" s="217"/>
      <c r="AI184" s="217"/>
      <c r="AJ184" s="217"/>
      <c r="AK184" s="217"/>
      <c r="AL184" s="217"/>
      <c r="AM184" s="217"/>
      <c r="AN184" s="217"/>
      <c r="AO184" s="217"/>
      <c r="AP184" s="217"/>
      <c r="AQ184" s="217"/>
      <c r="AR184" s="217"/>
      <c r="AS184" s="217"/>
      <c r="AT184" s="217"/>
      <c r="AU184" s="217"/>
      <c r="AV184" s="217"/>
      <c r="AW184" s="217"/>
      <c r="AX184" s="217"/>
      <c r="AY184" s="217"/>
      <c r="AZ184" s="217"/>
      <c r="BA184" s="217"/>
      <c r="BB184" s="217"/>
      <c r="BC184" s="217"/>
      <c r="BD184" s="217"/>
      <c r="BE184" s="217"/>
      <c r="BF184" s="217"/>
      <c r="BG184" s="217"/>
      <c r="BH184" s="217"/>
    </row>
    <row r="185" spans="1:60" ht="22.5" outlineLevel="1" x14ac:dyDescent="0.2">
      <c r="A185" s="238">
        <v>102</v>
      </c>
      <c r="B185" s="239" t="s">
        <v>414</v>
      </c>
      <c r="C185" s="260" t="s">
        <v>415</v>
      </c>
      <c r="D185" s="240" t="s">
        <v>145</v>
      </c>
      <c r="E185" s="241">
        <v>8</v>
      </c>
      <c r="F185" s="242"/>
      <c r="G185" s="243">
        <f>ROUND(E185*F185,2)</f>
        <v>0</v>
      </c>
      <c r="H185" s="242"/>
      <c r="I185" s="243">
        <f>ROUND(E185*H185,2)</f>
        <v>0</v>
      </c>
      <c r="J185" s="242"/>
      <c r="K185" s="243">
        <f>ROUND(E185*J185,2)</f>
        <v>0</v>
      </c>
      <c r="L185" s="243">
        <v>21</v>
      </c>
      <c r="M185" s="243">
        <f>G185*(1+L185/100)</f>
        <v>0</v>
      </c>
      <c r="N185" s="241">
        <v>0</v>
      </c>
      <c r="O185" s="241">
        <f>ROUND(E185*N185,2)</f>
        <v>0</v>
      </c>
      <c r="P185" s="241">
        <v>0</v>
      </c>
      <c r="Q185" s="241">
        <f>ROUND(E185*P185,2)</f>
        <v>0</v>
      </c>
      <c r="R185" s="243" t="s">
        <v>408</v>
      </c>
      <c r="S185" s="243" t="s">
        <v>398</v>
      </c>
      <c r="T185" s="244" t="s">
        <v>398</v>
      </c>
      <c r="U185" s="228">
        <v>0.35</v>
      </c>
      <c r="V185" s="228">
        <f>ROUND(E185*U185,2)</f>
        <v>2.8</v>
      </c>
      <c r="W185" s="228"/>
      <c r="X185" s="228" t="s">
        <v>148</v>
      </c>
      <c r="Y185" s="228" t="s">
        <v>149</v>
      </c>
      <c r="Z185" s="217"/>
      <c r="AA185" s="217"/>
      <c r="AB185" s="217"/>
      <c r="AC185" s="217"/>
      <c r="AD185" s="217"/>
      <c r="AE185" s="217"/>
      <c r="AF185" s="217"/>
      <c r="AG185" s="217" t="s">
        <v>150</v>
      </c>
      <c r="AH185" s="217"/>
      <c r="AI185" s="217"/>
      <c r="AJ185" s="217"/>
      <c r="AK185" s="217"/>
      <c r="AL185" s="217"/>
      <c r="AM185" s="217"/>
      <c r="AN185" s="217"/>
      <c r="AO185" s="217"/>
      <c r="AP185" s="217"/>
      <c r="AQ185" s="217"/>
      <c r="AR185" s="217"/>
      <c r="AS185" s="217"/>
      <c r="AT185" s="217"/>
      <c r="AU185" s="217"/>
      <c r="AV185" s="217"/>
      <c r="AW185" s="217"/>
      <c r="AX185" s="217"/>
      <c r="AY185" s="217"/>
      <c r="AZ185" s="217"/>
      <c r="BA185" s="217"/>
      <c r="BB185" s="217"/>
      <c r="BC185" s="217"/>
      <c r="BD185" s="217"/>
      <c r="BE185" s="217"/>
      <c r="BF185" s="217"/>
      <c r="BG185" s="217"/>
      <c r="BH185" s="217"/>
    </row>
    <row r="186" spans="1:60" outlineLevel="2" x14ac:dyDescent="0.2">
      <c r="A186" s="224"/>
      <c r="B186" s="225"/>
      <c r="C186" s="261" t="s">
        <v>413</v>
      </c>
      <c r="D186" s="252"/>
      <c r="E186" s="252"/>
      <c r="F186" s="252"/>
      <c r="G186" s="252"/>
      <c r="H186" s="228"/>
      <c r="I186" s="228"/>
      <c r="J186" s="228"/>
      <c r="K186" s="228"/>
      <c r="L186" s="228"/>
      <c r="M186" s="228"/>
      <c r="N186" s="227"/>
      <c r="O186" s="227"/>
      <c r="P186" s="227"/>
      <c r="Q186" s="227"/>
      <c r="R186" s="228"/>
      <c r="S186" s="228"/>
      <c r="T186" s="228"/>
      <c r="U186" s="228"/>
      <c r="V186" s="228"/>
      <c r="W186" s="228"/>
      <c r="X186" s="228"/>
      <c r="Y186" s="228"/>
      <c r="Z186" s="217"/>
      <c r="AA186" s="217"/>
      <c r="AB186" s="217"/>
      <c r="AC186" s="217"/>
      <c r="AD186" s="217"/>
      <c r="AE186" s="217"/>
      <c r="AF186" s="217"/>
      <c r="AG186" s="217" t="s">
        <v>155</v>
      </c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217"/>
      <c r="BG186" s="217"/>
      <c r="BH186" s="217"/>
    </row>
    <row r="187" spans="1:60" outlineLevel="1" x14ac:dyDescent="0.2">
      <c r="A187" s="245">
        <v>103</v>
      </c>
      <c r="B187" s="246" t="s">
        <v>416</v>
      </c>
      <c r="C187" s="259" t="s">
        <v>417</v>
      </c>
      <c r="D187" s="247" t="s">
        <v>145</v>
      </c>
      <c r="E187" s="248">
        <v>4</v>
      </c>
      <c r="F187" s="249"/>
      <c r="G187" s="250">
        <f>ROUND(E187*F187,2)</f>
        <v>0</v>
      </c>
      <c r="H187" s="249"/>
      <c r="I187" s="250">
        <f>ROUND(E187*H187,2)</f>
        <v>0</v>
      </c>
      <c r="J187" s="249"/>
      <c r="K187" s="250">
        <f>ROUND(E187*J187,2)</f>
        <v>0</v>
      </c>
      <c r="L187" s="250">
        <v>21</v>
      </c>
      <c r="M187" s="250">
        <f>G187*(1+L187/100)</f>
        <v>0</v>
      </c>
      <c r="N187" s="248">
        <v>0</v>
      </c>
      <c r="O187" s="248">
        <f>ROUND(E187*N187,2)</f>
        <v>0</v>
      </c>
      <c r="P187" s="248">
        <v>0</v>
      </c>
      <c r="Q187" s="248">
        <f>ROUND(E187*P187,2)</f>
        <v>0</v>
      </c>
      <c r="R187" s="250" t="s">
        <v>408</v>
      </c>
      <c r="S187" s="250" t="s">
        <v>398</v>
      </c>
      <c r="T187" s="251" t="s">
        <v>398</v>
      </c>
      <c r="U187" s="228">
        <v>1.21</v>
      </c>
      <c r="V187" s="228">
        <f>ROUND(E187*U187,2)</f>
        <v>4.84</v>
      </c>
      <c r="W187" s="228"/>
      <c r="X187" s="228" t="s">
        <v>148</v>
      </c>
      <c r="Y187" s="228" t="s">
        <v>149</v>
      </c>
      <c r="Z187" s="217"/>
      <c r="AA187" s="217"/>
      <c r="AB187" s="217"/>
      <c r="AC187" s="217"/>
      <c r="AD187" s="217"/>
      <c r="AE187" s="217"/>
      <c r="AF187" s="217"/>
      <c r="AG187" s="217" t="s">
        <v>150</v>
      </c>
      <c r="AH187" s="217"/>
      <c r="AI187" s="217"/>
      <c r="AJ187" s="217"/>
      <c r="AK187" s="217"/>
      <c r="AL187" s="217"/>
      <c r="AM187" s="217"/>
      <c r="AN187" s="217"/>
      <c r="AO187" s="217"/>
      <c r="AP187" s="217"/>
      <c r="AQ187" s="217"/>
      <c r="AR187" s="217"/>
      <c r="AS187" s="217"/>
      <c r="AT187" s="217"/>
      <c r="AU187" s="217"/>
      <c r="AV187" s="217"/>
      <c r="AW187" s="217"/>
      <c r="AX187" s="217"/>
      <c r="AY187" s="217"/>
      <c r="AZ187" s="217"/>
      <c r="BA187" s="217"/>
      <c r="BB187" s="217"/>
      <c r="BC187" s="217"/>
      <c r="BD187" s="217"/>
      <c r="BE187" s="217"/>
      <c r="BF187" s="217"/>
      <c r="BG187" s="217"/>
      <c r="BH187" s="217"/>
    </row>
    <row r="188" spans="1:60" outlineLevel="1" x14ac:dyDescent="0.2">
      <c r="A188" s="245">
        <v>104</v>
      </c>
      <c r="B188" s="246" t="s">
        <v>418</v>
      </c>
      <c r="C188" s="259" t="s">
        <v>419</v>
      </c>
      <c r="D188" s="247" t="s">
        <v>145</v>
      </c>
      <c r="E188" s="248">
        <v>2</v>
      </c>
      <c r="F188" s="249"/>
      <c r="G188" s="250">
        <f>ROUND(E188*F188,2)</f>
        <v>0</v>
      </c>
      <c r="H188" s="249"/>
      <c r="I188" s="250">
        <f>ROUND(E188*H188,2)</f>
        <v>0</v>
      </c>
      <c r="J188" s="249"/>
      <c r="K188" s="250">
        <f>ROUND(E188*J188,2)</f>
        <v>0</v>
      </c>
      <c r="L188" s="250">
        <v>21</v>
      </c>
      <c r="M188" s="250">
        <f>G188*(1+L188/100)</f>
        <v>0</v>
      </c>
      <c r="N188" s="248">
        <v>0</v>
      </c>
      <c r="O188" s="248">
        <f>ROUND(E188*N188,2)</f>
        <v>0</v>
      </c>
      <c r="P188" s="248">
        <v>0</v>
      </c>
      <c r="Q188" s="248">
        <f>ROUND(E188*P188,2)</f>
        <v>0</v>
      </c>
      <c r="R188" s="250" t="s">
        <v>408</v>
      </c>
      <c r="S188" s="250" t="s">
        <v>398</v>
      </c>
      <c r="T188" s="251" t="s">
        <v>398</v>
      </c>
      <c r="U188" s="228">
        <v>0.61</v>
      </c>
      <c r="V188" s="228">
        <f>ROUND(E188*U188,2)</f>
        <v>1.22</v>
      </c>
      <c r="W188" s="228"/>
      <c r="X188" s="228" t="s">
        <v>148</v>
      </c>
      <c r="Y188" s="228" t="s">
        <v>149</v>
      </c>
      <c r="Z188" s="217"/>
      <c r="AA188" s="217"/>
      <c r="AB188" s="217"/>
      <c r="AC188" s="217"/>
      <c r="AD188" s="217"/>
      <c r="AE188" s="217"/>
      <c r="AF188" s="217"/>
      <c r="AG188" s="217" t="s">
        <v>150</v>
      </c>
      <c r="AH188" s="217"/>
      <c r="AI188" s="217"/>
      <c r="AJ188" s="217"/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7"/>
      <c r="AU188" s="217"/>
      <c r="AV188" s="217"/>
      <c r="AW188" s="217"/>
      <c r="AX188" s="217"/>
      <c r="AY188" s="217"/>
      <c r="AZ188" s="217"/>
      <c r="BA188" s="217"/>
      <c r="BB188" s="217"/>
      <c r="BC188" s="217"/>
      <c r="BD188" s="217"/>
      <c r="BE188" s="217"/>
      <c r="BF188" s="217"/>
      <c r="BG188" s="217"/>
      <c r="BH188" s="217"/>
    </row>
    <row r="189" spans="1:60" outlineLevel="1" x14ac:dyDescent="0.2">
      <c r="A189" s="245">
        <v>105</v>
      </c>
      <c r="B189" s="246" t="s">
        <v>420</v>
      </c>
      <c r="C189" s="259" t="s">
        <v>421</v>
      </c>
      <c r="D189" s="247" t="s">
        <v>145</v>
      </c>
      <c r="E189" s="248">
        <v>10</v>
      </c>
      <c r="F189" s="249"/>
      <c r="G189" s="250">
        <f>ROUND(E189*F189,2)</f>
        <v>0</v>
      </c>
      <c r="H189" s="249"/>
      <c r="I189" s="250">
        <f>ROUND(E189*H189,2)</f>
        <v>0</v>
      </c>
      <c r="J189" s="249"/>
      <c r="K189" s="250">
        <f>ROUND(E189*J189,2)</f>
        <v>0</v>
      </c>
      <c r="L189" s="250">
        <v>21</v>
      </c>
      <c r="M189" s="250">
        <f>G189*(1+L189/100)</f>
        <v>0</v>
      </c>
      <c r="N189" s="248">
        <v>0</v>
      </c>
      <c r="O189" s="248">
        <f>ROUND(E189*N189,2)</f>
        <v>0</v>
      </c>
      <c r="P189" s="248">
        <v>0</v>
      </c>
      <c r="Q189" s="248">
        <f>ROUND(E189*P189,2)</f>
        <v>0</v>
      </c>
      <c r="R189" s="250" t="s">
        <v>408</v>
      </c>
      <c r="S189" s="250" t="s">
        <v>398</v>
      </c>
      <c r="T189" s="251" t="s">
        <v>398</v>
      </c>
      <c r="U189" s="228">
        <v>0.28999999999999998</v>
      </c>
      <c r="V189" s="228">
        <f>ROUND(E189*U189,2)</f>
        <v>2.9</v>
      </c>
      <c r="W189" s="228"/>
      <c r="X189" s="228" t="s">
        <v>148</v>
      </c>
      <c r="Y189" s="228" t="s">
        <v>149</v>
      </c>
      <c r="Z189" s="217"/>
      <c r="AA189" s="217"/>
      <c r="AB189" s="217"/>
      <c r="AC189" s="217"/>
      <c r="AD189" s="217"/>
      <c r="AE189" s="217"/>
      <c r="AF189" s="217"/>
      <c r="AG189" s="217" t="s">
        <v>150</v>
      </c>
      <c r="AH189" s="217"/>
      <c r="AI189" s="217"/>
      <c r="AJ189" s="217"/>
      <c r="AK189" s="217"/>
      <c r="AL189" s="217"/>
      <c r="AM189" s="217"/>
      <c r="AN189" s="217"/>
      <c r="AO189" s="217"/>
      <c r="AP189" s="217"/>
      <c r="AQ189" s="217"/>
      <c r="AR189" s="217"/>
      <c r="AS189" s="217"/>
      <c r="AT189" s="217"/>
      <c r="AU189" s="217"/>
      <c r="AV189" s="217"/>
      <c r="AW189" s="217"/>
      <c r="AX189" s="217"/>
      <c r="AY189" s="217"/>
      <c r="AZ189" s="217"/>
      <c r="BA189" s="217"/>
      <c r="BB189" s="217"/>
      <c r="BC189" s="217"/>
      <c r="BD189" s="217"/>
      <c r="BE189" s="217"/>
      <c r="BF189" s="217"/>
      <c r="BG189" s="217"/>
      <c r="BH189" s="217"/>
    </row>
    <row r="190" spans="1:60" ht="22.5" outlineLevel="1" x14ac:dyDescent="0.2">
      <c r="A190" s="245">
        <v>106</v>
      </c>
      <c r="B190" s="246" t="s">
        <v>422</v>
      </c>
      <c r="C190" s="259" t="s">
        <v>423</v>
      </c>
      <c r="D190" s="247" t="s">
        <v>145</v>
      </c>
      <c r="E190" s="248">
        <v>1</v>
      </c>
      <c r="F190" s="249"/>
      <c r="G190" s="250">
        <f>ROUND(E190*F190,2)</f>
        <v>0</v>
      </c>
      <c r="H190" s="249"/>
      <c r="I190" s="250">
        <f>ROUND(E190*H190,2)</f>
        <v>0</v>
      </c>
      <c r="J190" s="249"/>
      <c r="K190" s="250">
        <f>ROUND(E190*J190,2)</f>
        <v>0</v>
      </c>
      <c r="L190" s="250">
        <v>21</v>
      </c>
      <c r="M190" s="250">
        <f>G190*(1+L190/100)</f>
        <v>0</v>
      </c>
      <c r="N190" s="248">
        <v>0</v>
      </c>
      <c r="O190" s="248">
        <f>ROUND(E190*N190,2)</f>
        <v>0</v>
      </c>
      <c r="P190" s="248">
        <v>0</v>
      </c>
      <c r="Q190" s="248">
        <f>ROUND(E190*P190,2)</f>
        <v>0</v>
      </c>
      <c r="R190" s="250" t="s">
        <v>408</v>
      </c>
      <c r="S190" s="250" t="s">
        <v>398</v>
      </c>
      <c r="T190" s="251" t="s">
        <v>398</v>
      </c>
      <c r="U190" s="228">
        <v>0.64</v>
      </c>
      <c r="V190" s="228">
        <f>ROUND(E190*U190,2)</f>
        <v>0.64</v>
      </c>
      <c r="W190" s="228"/>
      <c r="X190" s="228" t="s">
        <v>148</v>
      </c>
      <c r="Y190" s="228" t="s">
        <v>149</v>
      </c>
      <c r="Z190" s="217"/>
      <c r="AA190" s="217"/>
      <c r="AB190" s="217"/>
      <c r="AC190" s="217"/>
      <c r="AD190" s="217"/>
      <c r="AE190" s="217"/>
      <c r="AF190" s="217"/>
      <c r="AG190" s="217" t="s">
        <v>150</v>
      </c>
      <c r="AH190" s="217"/>
      <c r="AI190" s="217"/>
      <c r="AJ190" s="217"/>
      <c r="AK190" s="217"/>
      <c r="AL190" s="217"/>
      <c r="AM190" s="217"/>
      <c r="AN190" s="217"/>
      <c r="AO190" s="217"/>
      <c r="AP190" s="217"/>
      <c r="AQ190" s="217"/>
      <c r="AR190" s="217"/>
      <c r="AS190" s="217"/>
      <c r="AT190" s="217"/>
      <c r="AU190" s="217"/>
      <c r="AV190" s="217"/>
      <c r="AW190" s="217"/>
      <c r="AX190" s="217"/>
      <c r="AY190" s="217"/>
      <c r="AZ190" s="217"/>
      <c r="BA190" s="217"/>
      <c r="BB190" s="217"/>
      <c r="BC190" s="217"/>
      <c r="BD190" s="217"/>
      <c r="BE190" s="217"/>
      <c r="BF190" s="217"/>
      <c r="BG190" s="217"/>
      <c r="BH190" s="217"/>
    </row>
    <row r="191" spans="1:60" outlineLevel="1" x14ac:dyDescent="0.2">
      <c r="A191" s="238">
        <v>107</v>
      </c>
      <c r="B191" s="239" t="s">
        <v>424</v>
      </c>
      <c r="C191" s="260" t="s">
        <v>425</v>
      </c>
      <c r="D191" s="240" t="s">
        <v>232</v>
      </c>
      <c r="E191" s="241">
        <v>9</v>
      </c>
      <c r="F191" s="242"/>
      <c r="G191" s="243">
        <f>ROUND(E191*F191,2)</f>
        <v>0</v>
      </c>
      <c r="H191" s="242"/>
      <c r="I191" s="243">
        <f>ROUND(E191*H191,2)</f>
        <v>0</v>
      </c>
      <c r="J191" s="242"/>
      <c r="K191" s="243">
        <f>ROUND(E191*J191,2)</f>
        <v>0</v>
      </c>
      <c r="L191" s="243">
        <v>21</v>
      </c>
      <c r="M191" s="243">
        <f>G191*(1+L191/100)</f>
        <v>0</v>
      </c>
      <c r="N191" s="241">
        <v>0</v>
      </c>
      <c r="O191" s="241">
        <f>ROUND(E191*N191,2)</f>
        <v>0</v>
      </c>
      <c r="P191" s="241">
        <v>0</v>
      </c>
      <c r="Q191" s="241">
        <f>ROUND(E191*P191,2)</f>
        <v>0</v>
      </c>
      <c r="R191" s="243" t="s">
        <v>426</v>
      </c>
      <c r="S191" s="243" t="s">
        <v>147</v>
      </c>
      <c r="T191" s="244" t="s">
        <v>147</v>
      </c>
      <c r="U191" s="228">
        <v>0.19</v>
      </c>
      <c r="V191" s="228">
        <f>ROUND(E191*U191,2)</f>
        <v>1.71</v>
      </c>
      <c r="W191" s="228"/>
      <c r="X191" s="228" t="s">
        <v>148</v>
      </c>
      <c r="Y191" s="228" t="s">
        <v>149</v>
      </c>
      <c r="Z191" s="217"/>
      <c r="AA191" s="217"/>
      <c r="AB191" s="217"/>
      <c r="AC191" s="217"/>
      <c r="AD191" s="217"/>
      <c r="AE191" s="217"/>
      <c r="AF191" s="217"/>
      <c r="AG191" s="217" t="s">
        <v>150</v>
      </c>
      <c r="AH191" s="217"/>
      <c r="AI191" s="217"/>
      <c r="AJ191" s="217"/>
      <c r="AK191" s="217"/>
      <c r="AL191" s="217"/>
      <c r="AM191" s="217"/>
      <c r="AN191" s="217"/>
      <c r="AO191" s="217"/>
      <c r="AP191" s="217"/>
      <c r="AQ191" s="217"/>
      <c r="AR191" s="217"/>
      <c r="AS191" s="217"/>
      <c r="AT191" s="217"/>
      <c r="AU191" s="217"/>
      <c r="AV191" s="217"/>
      <c r="AW191" s="217"/>
      <c r="AX191" s="217"/>
      <c r="AY191" s="217"/>
      <c r="AZ191" s="217"/>
      <c r="BA191" s="217"/>
      <c r="BB191" s="217"/>
      <c r="BC191" s="217"/>
      <c r="BD191" s="217"/>
      <c r="BE191" s="217"/>
      <c r="BF191" s="217"/>
      <c r="BG191" s="217"/>
      <c r="BH191" s="217"/>
    </row>
    <row r="192" spans="1:60" outlineLevel="2" x14ac:dyDescent="0.2">
      <c r="A192" s="224"/>
      <c r="B192" s="225"/>
      <c r="C192" s="261" t="s">
        <v>427</v>
      </c>
      <c r="D192" s="252"/>
      <c r="E192" s="252"/>
      <c r="F192" s="252"/>
      <c r="G192" s="252"/>
      <c r="H192" s="228"/>
      <c r="I192" s="228"/>
      <c r="J192" s="228"/>
      <c r="K192" s="228"/>
      <c r="L192" s="228"/>
      <c r="M192" s="228"/>
      <c r="N192" s="227"/>
      <c r="O192" s="227"/>
      <c r="P192" s="227"/>
      <c r="Q192" s="227"/>
      <c r="R192" s="228"/>
      <c r="S192" s="228"/>
      <c r="T192" s="228"/>
      <c r="U192" s="228"/>
      <c r="V192" s="228"/>
      <c r="W192" s="228"/>
      <c r="X192" s="228"/>
      <c r="Y192" s="228"/>
      <c r="Z192" s="217"/>
      <c r="AA192" s="217"/>
      <c r="AB192" s="217"/>
      <c r="AC192" s="217"/>
      <c r="AD192" s="217"/>
      <c r="AE192" s="217"/>
      <c r="AF192" s="217"/>
      <c r="AG192" s="217" t="s">
        <v>155</v>
      </c>
      <c r="AH192" s="217"/>
      <c r="AI192" s="217"/>
      <c r="AJ192" s="217"/>
      <c r="AK192" s="217"/>
      <c r="AL192" s="217"/>
      <c r="AM192" s="217"/>
      <c r="AN192" s="217"/>
      <c r="AO192" s="217"/>
      <c r="AP192" s="217"/>
      <c r="AQ192" s="217"/>
      <c r="AR192" s="217"/>
      <c r="AS192" s="217"/>
      <c r="AT192" s="217"/>
      <c r="AU192" s="217"/>
      <c r="AV192" s="217"/>
      <c r="AW192" s="217"/>
      <c r="AX192" s="217"/>
      <c r="AY192" s="217"/>
      <c r="AZ192" s="217"/>
      <c r="BA192" s="217"/>
      <c r="BB192" s="217"/>
      <c r="BC192" s="217"/>
      <c r="BD192" s="217"/>
      <c r="BE192" s="217"/>
      <c r="BF192" s="217"/>
      <c r="BG192" s="217"/>
      <c r="BH192" s="217"/>
    </row>
    <row r="193" spans="1:60" outlineLevel="3" x14ac:dyDescent="0.2">
      <c r="A193" s="224"/>
      <c r="B193" s="225"/>
      <c r="C193" s="264" t="s">
        <v>428</v>
      </c>
      <c r="D193" s="256"/>
      <c r="E193" s="256"/>
      <c r="F193" s="256"/>
      <c r="G193" s="256"/>
      <c r="H193" s="228"/>
      <c r="I193" s="228"/>
      <c r="J193" s="228"/>
      <c r="K193" s="228"/>
      <c r="L193" s="228"/>
      <c r="M193" s="228"/>
      <c r="N193" s="227"/>
      <c r="O193" s="227"/>
      <c r="P193" s="227"/>
      <c r="Q193" s="227"/>
      <c r="R193" s="228"/>
      <c r="S193" s="228"/>
      <c r="T193" s="228"/>
      <c r="U193" s="228"/>
      <c r="V193" s="228"/>
      <c r="W193" s="228"/>
      <c r="X193" s="228"/>
      <c r="Y193" s="228"/>
      <c r="Z193" s="217"/>
      <c r="AA193" s="217"/>
      <c r="AB193" s="217"/>
      <c r="AC193" s="217"/>
      <c r="AD193" s="217"/>
      <c r="AE193" s="217"/>
      <c r="AF193" s="217"/>
      <c r="AG193" s="217" t="s">
        <v>155</v>
      </c>
      <c r="AH193" s="217"/>
      <c r="AI193" s="217"/>
      <c r="AJ193" s="217"/>
      <c r="AK193" s="217"/>
      <c r="AL193" s="217"/>
      <c r="AM193" s="217"/>
      <c r="AN193" s="217"/>
      <c r="AO193" s="217"/>
      <c r="AP193" s="217"/>
      <c r="AQ193" s="217"/>
      <c r="AR193" s="217"/>
      <c r="AS193" s="217"/>
      <c r="AT193" s="217"/>
      <c r="AU193" s="217"/>
      <c r="AV193" s="217"/>
      <c r="AW193" s="217"/>
      <c r="AX193" s="217"/>
      <c r="AY193" s="217"/>
      <c r="AZ193" s="217"/>
      <c r="BA193" s="254" t="str">
        <f>C193</f>
        <v>Bez tvarovek, distribučních a technologických elemntů. Bez ukotvení, lešení a nákladů na zvedací mechanizmy.</v>
      </c>
      <c r="BB193" s="217"/>
      <c r="BC193" s="217"/>
      <c r="BD193" s="217"/>
      <c r="BE193" s="217"/>
      <c r="BF193" s="217"/>
      <c r="BG193" s="217"/>
      <c r="BH193" s="217"/>
    </row>
    <row r="194" spans="1:60" outlineLevel="1" x14ac:dyDescent="0.2">
      <c r="A194" s="238">
        <v>108</v>
      </c>
      <c r="B194" s="239" t="s">
        <v>429</v>
      </c>
      <c r="C194" s="260" t="s">
        <v>430</v>
      </c>
      <c r="D194" s="240" t="s">
        <v>0</v>
      </c>
      <c r="E194" s="241">
        <v>735.22</v>
      </c>
      <c r="F194" s="242"/>
      <c r="G194" s="243">
        <f>ROUND(E194*F194,2)</f>
        <v>0</v>
      </c>
      <c r="H194" s="242"/>
      <c r="I194" s="243">
        <f>ROUND(E194*H194,2)</f>
        <v>0</v>
      </c>
      <c r="J194" s="242"/>
      <c r="K194" s="243">
        <f>ROUND(E194*J194,2)</f>
        <v>0</v>
      </c>
      <c r="L194" s="243">
        <v>21</v>
      </c>
      <c r="M194" s="243">
        <f>G194*(1+L194/100)</f>
        <v>0</v>
      </c>
      <c r="N194" s="241">
        <v>0</v>
      </c>
      <c r="O194" s="241">
        <f>ROUND(E194*N194,2)</f>
        <v>0</v>
      </c>
      <c r="P194" s="241">
        <v>0</v>
      </c>
      <c r="Q194" s="241">
        <f>ROUND(E194*P194,2)</f>
        <v>0</v>
      </c>
      <c r="R194" s="243"/>
      <c r="S194" s="243" t="s">
        <v>272</v>
      </c>
      <c r="T194" s="244" t="s">
        <v>147</v>
      </c>
      <c r="U194" s="228">
        <v>0</v>
      </c>
      <c r="V194" s="228">
        <f>ROUND(E194*U194,2)</f>
        <v>0</v>
      </c>
      <c r="W194" s="228"/>
      <c r="X194" s="228" t="s">
        <v>148</v>
      </c>
      <c r="Y194" s="228" t="s">
        <v>149</v>
      </c>
      <c r="Z194" s="217"/>
      <c r="AA194" s="217"/>
      <c r="AB194" s="217"/>
      <c r="AC194" s="217"/>
      <c r="AD194" s="217"/>
      <c r="AE194" s="217"/>
      <c r="AF194" s="217"/>
      <c r="AG194" s="217" t="s">
        <v>150</v>
      </c>
      <c r="AH194" s="217"/>
      <c r="AI194" s="217"/>
      <c r="AJ194" s="217"/>
      <c r="AK194" s="217"/>
      <c r="AL194" s="217"/>
      <c r="AM194" s="217"/>
      <c r="AN194" s="217"/>
      <c r="AO194" s="217"/>
      <c r="AP194" s="217"/>
      <c r="AQ194" s="217"/>
      <c r="AR194" s="217"/>
      <c r="AS194" s="217"/>
      <c r="AT194" s="217"/>
      <c r="AU194" s="217"/>
      <c r="AV194" s="217"/>
      <c r="AW194" s="217"/>
      <c r="AX194" s="217"/>
      <c r="AY194" s="217"/>
      <c r="AZ194" s="217"/>
      <c r="BA194" s="217"/>
      <c r="BB194" s="217"/>
      <c r="BC194" s="217"/>
      <c r="BD194" s="217"/>
      <c r="BE194" s="217"/>
      <c r="BF194" s="217"/>
      <c r="BG194" s="217"/>
      <c r="BH194" s="217"/>
    </row>
    <row r="195" spans="1:60" outlineLevel="2" x14ac:dyDescent="0.2">
      <c r="A195" s="224"/>
      <c r="B195" s="225"/>
      <c r="C195" s="265" t="s">
        <v>431</v>
      </c>
      <c r="D195" s="257"/>
      <c r="E195" s="257"/>
      <c r="F195" s="257"/>
      <c r="G195" s="257"/>
      <c r="H195" s="228"/>
      <c r="I195" s="228"/>
      <c r="J195" s="228"/>
      <c r="K195" s="228"/>
      <c r="L195" s="228"/>
      <c r="M195" s="228"/>
      <c r="N195" s="227"/>
      <c r="O195" s="227"/>
      <c r="P195" s="227"/>
      <c r="Q195" s="227"/>
      <c r="R195" s="228"/>
      <c r="S195" s="228"/>
      <c r="T195" s="228"/>
      <c r="U195" s="228"/>
      <c r="V195" s="228"/>
      <c r="W195" s="228"/>
      <c r="X195" s="228"/>
      <c r="Y195" s="228"/>
      <c r="Z195" s="217"/>
      <c r="AA195" s="217"/>
      <c r="AB195" s="217"/>
      <c r="AC195" s="217"/>
      <c r="AD195" s="217"/>
      <c r="AE195" s="217"/>
      <c r="AF195" s="217"/>
      <c r="AG195" s="217" t="s">
        <v>178</v>
      </c>
      <c r="AH195" s="217"/>
      <c r="AI195" s="217"/>
      <c r="AJ195" s="217"/>
      <c r="AK195" s="217"/>
      <c r="AL195" s="217"/>
      <c r="AM195" s="217"/>
      <c r="AN195" s="217"/>
      <c r="AO195" s="217"/>
      <c r="AP195" s="217"/>
      <c r="AQ195" s="217"/>
      <c r="AR195" s="217"/>
      <c r="AS195" s="217"/>
      <c r="AT195" s="217"/>
      <c r="AU195" s="217"/>
      <c r="AV195" s="217"/>
      <c r="AW195" s="217"/>
      <c r="AX195" s="217"/>
      <c r="AY195" s="217"/>
      <c r="AZ195" s="217"/>
      <c r="BA195" s="217"/>
      <c r="BB195" s="217"/>
      <c r="BC195" s="217"/>
      <c r="BD195" s="217"/>
      <c r="BE195" s="217"/>
      <c r="BF195" s="217"/>
      <c r="BG195" s="217"/>
      <c r="BH195" s="217"/>
    </row>
    <row r="196" spans="1:60" outlineLevel="1" x14ac:dyDescent="0.2">
      <c r="A196" s="245">
        <v>109</v>
      </c>
      <c r="B196" s="246" t="s">
        <v>432</v>
      </c>
      <c r="C196" s="259" t="s">
        <v>433</v>
      </c>
      <c r="D196" s="247" t="s">
        <v>145</v>
      </c>
      <c r="E196" s="248">
        <v>4</v>
      </c>
      <c r="F196" s="249"/>
      <c r="G196" s="250">
        <f>ROUND(E196*F196,2)</f>
        <v>0</v>
      </c>
      <c r="H196" s="249"/>
      <c r="I196" s="250">
        <f>ROUND(E196*H196,2)</f>
        <v>0</v>
      </c>
      <c r="J196" s="249"/>
      <c r="K196" s="250">
        <f>ROUND(E196*J196,2)</f>
        <v>0</v>
      </c>
      <c r="L196" s="250">
        <v>21</v>
      </c>
      <c r="M196" s="250">
        <f>G196*(1+L196/100)</f>
        <v>0</v>
      </c>
      <c r="N196" s="248">
        <v>0</v>
      </c>
      <c r="O196" s="248">
        <f>ROUND(E196*N196,2)</f>
        <v>0</v>
      </c>
      <c r="P196" s="248">
        <v>0</v>
      </c>
      <c r="Q196" s="248">
        <f>ROUND(E196*P196,2)</f>
        <v>0</v>
      </c>
      <c r="R196" s="250"/>
      <c r="S196" s="250" t="s">
        <v>272</v>
      </c>
      <c r="T196" s="251" t="s">
        <v>273</v>
      </c>
      <c r="U196" s="228">
        <v>0</v>
      </c>
      <c r="V196" s="228">
        <f>ROUND(E196*U196,2)</f>
        <v>0</v>
      </c>
      <c r="W196" s="228"/>
      <c r="X196" s="228" t="s">
        <v>170</v>
      </c>
      <c r="Y196" s="228" t="s">
        <v>149</v>
      </c>
      <c r="Z196" s="217"/>
      <c r="AA196" s="217"/>
      <c r="AB196" s="217"/>
      <c r="AC196" s="217"/>
      <c r="AD196" s="217"/>
      <c r="AE196" s="217"/>
      <c r="AF196" s="217"/>
      <c r="AG196" s="217" t="s">
        <v>171</v>
      </c>
      <c r="AH196" s="217"/>
      <c r="AI196" s="217"/>
      <c r="AJ196" s="217"/>
      <c r="AK196" s="217"/>
      <c r="AL196" s="217"/>
      <c r="AM196" s="217"/>
      <c r="AN196" s="217"/>
      <c r="AO196" s="217"/>
      <c r="AP196" s="217"/>
      <c r="AQ196" s="217"/>
      <c r="AR196" s="217"/>
      <c r="AS196" s="217"/>
      <c r="AT196" s="217"/>
      <c r="AU196" s="217"/>
      <c r="AV196" s="217"/>
      <c r="AW196" s="217"/>
      <c r="AX196" s="217"/>
      <c r="AY196" s="217"/>
      <c r="AZ196" s="217"/>
      <c r="BA196" s="217"/>
      <c r="BB196" s="217"/>
      <c r="BC196" s="217"/>
      <c r="BD196" s="217"/>
      <c r="BE196" s="217"/>
      <c r="BF196" s="217"/>
      <c r="BG196" s="217"/>
      <c r="BH196" s="217"/>
    </row>
    <row r="197" spans="1:60" ht="56.25" outlineLevel="1" x14ac:dyDescent="0.2">
      <c r="A197" s="245">
        <v>110</v>
      </c>
      <c r="B197" s="246" t="s">
        <v>434</v>
      </c>
      <c r="C197" s="259" t="s">
        <v>435</v>
      </c>
      <c r="D197" s="247" t="s">
        <v>145</v>
      </c>
      <c r="E197" s="248">
        <v>2</v>
      </c>
      <c r="F197" s="249"/>
      <c r="G197" s="250">
        <f>ROUND(E197*F197,2)</f>
        <v>0</v>
      </c>
      <c r="H197" s="249"/>
      <c r="I197" s="250">
        <f>ROUND(E197*H197,2)</f>
        <v>0</v>
      </c>
      <c r="J197" s="249"/>
      <c r="K197" s="250">
        <f>ROUND(E197*J197,2)</f>
        <v>0</v>
      </c>
      <c r="L197" s="250">
        <v>21</v>
      </c>
      <c r="M197" s="250">
        <f>G197*(1+L197/100)</f>
        <v>0</v>
      </c>
      <c r="N197" s="248">
        <v>1.2999999999999999E-2</v>
      </c>
      <c r="O197" s="248">
        <f>ROUND(E197*N197,2)</f>
        <v>0.03</v>
      </c>
      <c r="P197" s="248">
        <v>0</v>
      </c>
      <c r="Q197" s="248">
        <f>ROUND(E197*P197,2)</f>
        <v>0</v>
      </c>
      <c r="R197" s="250" t="s">
        <v>168</v>
      </c>
      <c r="S197" s="250" t="s">
        <v>147</v>
      </c>
      <c r="T197" s="251" t="s">
        <v>147</v>
      </c>
      <c r="U197" s="228">
        <v>0</v>
      </c>
      <c r="V197" s="228">
        <f>ROUND(E197*U197,2)</f>
        <v>0</v>
      </c>
      <c r="W197" s="228"/>
      <c r="X197" s="228" t="s">
        <v>170</v>
      </c>
      <c r="Y197" s="228" t="s">
        <v>149</v>
      </c>
      <c r="Z197" s="217"/>
      <c r="AA197" s="217"/>
      <c r="AB197" s="217"/>
      <c r="AC197" s="217"/>
      <c r="AD197" s="217"/>
      <c r="AE197" s="217"/>
      <c r="AF197" s="217"/>
      <c r="AG197" s="217" t="s">
        <v>171</v>
      </c>
      <c r="AH197" s="217"/>
      <c r="AI197" s="217"/>
      <c r="AJ197" s="217"/>
      <c r="AK197" s="217"/>
      <c r="AL197" s="217"/>
      <c r="AM197" s="217"/>
      <c r="AN197" s="217"/>
      <c r="AO197" s="217"/>
      <c r="AP197" s="217"/>
      <c r="AQ197" s="217"/>
      <c r="AR197" s="217"/>
      <c r="AS197" s="217"/>
      <c r="AT197" s="217"/>
      <c r="AU197" s="217"/>
      <c r="AV197" s="217"/>
      <c r="AW197" s="217"/>
      <c r="AX197" s="217"/>
      <c r="AY197" s="217"/>
      <c r="AZ197" s="217"/>
      <c r="BA197" s="217"/>
      <c r="BB197" s="217"/>
      <c r="BC197" s="217"/>
      <c r="BD197" s="217"/>
      <c r="BE197" s="217"/>
      <c r="BF197" s="217"/>
      <c r="BG197" s="217"/>
      <c r="BH197" s="217"/>
    </row>
    <row r="198" spans="1:60" ht="45" outlineLevel="1" x14ac:dyDescent="0.2">
      <c r="A198" s="245">
        <v>111</v>
      </c>
      <c r="B198" s="246" t="s">
        <v>436</v>
      </c>
      <c r="C198" s="259" t="s">
        <v>437</v>
      </c>
      <c r="D198" s="247" t="s">
        <v>145</v>
      </c>
      <c r="E198" s="248">
        <v>2</v>
      </c>
      <c r="F198" s="249"/>
      <c r="G198" s="250">
        <f>ROUND(E198*F198,2)</f>
        <v>0</v>
      </c>
      <c r="H198" s="249"/>
      <c r="I198" s="250">
        <f>ROUND(E198*H198,2)</f>
        <v>0</v>
      </c>
      <c r="J198" s="249"/>
      <c r="K198" s="250">
        <f>ROUND(E198*J198,2)</f>
        <v>0</v>
      </c>
      <c r="L198" s="250">
        <v>21</v>
      </c>
      <c r="M198" s="250">
        <f>G198*(1+L198/100)</f>
        <v>0</v>
      </c>
      <c r="N198" s="248">
        <v>2.2000000000000001E-3</v>
      </c>
      <c r="O198" s="248">
        <f>ROUND(E198*N198,2)</f>
        <v>0</v>
      </c>
      <c r="P198" s="248">
        <v>0</v>
      </c>
      <c r="Q198" s="248">
        <f>ROUND(E198*P198,2)</f>
        <v>0</v>
      </c>
      <c r="R198" s="250" t="s">
        <v>168</v>
      </c>
      <c r="S198" s="250" t="s">
        <v>147</v>
      </c>
      <c r="T198" s="251" t="s">
        <v>147</v>
      </c>
      <c r="U198" s="228">
        <v>0</v>
      </c>
      <c r="V198" s="228">
        <f>ROUND(E198*U198,2)</f>
        <v>0</v>
      </c>
      <c r="W198" s="228"/>
      <c r="X198" s="228" t="s">
        <v>170</v>
      </c>
      <c r="Y198" s="228" t="s">
        <v>149</v>
      </c>
      <c r="Z198" s="217"/>
      <c r="AA198" s="217"/>
      <c r="AB198" s="217"/>
      <c r="AC198" s="217"/>
      <c r="AD198" s="217"/>
      <c r="AE198" s="217"/>
      <c r="AF198" s="217"/>
      <c r="AG198" s="217" t="s">
        <v>171</v>
      </c>
      <c r="AH198" s="217"/>
      <c r="AI198" s="217"/>
      <c r="AJ198" s="217"/>
      <c r="AK198" s="217"/>
      <c r="AL198" s="217"/>
      <c r="AM198" s="217"/>
      <c r="AN198" s="217"/>
      <c r="AO198" s="217"/>
      <c r="AP198" s="217"/>
      <c r="AQ198" s="217"/>
      <c r="AR198" s="217"/>
      <c r="AS198" s="217"/>
      <c r="AT198" s="217"/>
      <c r="AU198" s="217"/>
      <c r="AV198" s="217"/>
      <c r="AW198" s="217"/>
      <c r="AX198" s="217"/>
      <c r="AY198" s="217"/>
      <c r="AZ198" s="217"/>
      <c r="BA198" s="217"/>
      <c r="BB198" s="217"/>
      <c r="BC198" s="217"/>
      <c r="BD198" s="217"/>
      <c r="BE198" s="217"/>
      <c r="BF198" s="217"/>
      <c r="BG198" s="217"/>
      <c r="BH198" s="217"/>
    </row>
    <row r="199" spans="1:60" outlineLevel="1" x14ac:dyDescent="0.2">
      <c r="A199" s="245">
        <v>112</v>
      </c>
      <c r="B199" s="246" t="s">
        <v>438</v>
      </c>
      <c r="C199" s="259" t="s">
        <v>439</v>
      </c>
      <c r="D199" s="247" t="s">
        <v>145</v>
      </c>
      <c r="E199" s="248">
        <v>10</v>
      </c>
      <c r="F199" s="249"/>
      <c r="G199" s="250">
        <f>ROUND(E199*F199,2)</f>
        <v>0</v>
      </c>
      <c r="H199" s="249"/>
      <c r="I199" s="250">
        <f>ROUND(E199*H199,2)</f>
        <v>0</v>
      </c>
      <c r="J199" s="249"/>
      <c r="K199" s="250">
        <f>ROUND(E199*J199,2)</f>
        <v>0</v>
      </c>
      <c r="L199" s="250">
        <v>21</v>
      </c>
      <c r="M199" s="250">
        <f>G199*(1+L199/100)</f>
        <v>0</v>
      </c>
      <c r="N199" s="248">
        <v>2.0000000000000001E-4</v>
      </c>
      <c r="O199" s="248">
        <f>ROUND(E199*N199,2)</f>
        <v>0</v>
      </c>
      <c r="P199" s="248">
        <v>0</v>
      </c>
      <c r="Q199" s="248">
        <f>ROUND(E199*P199,2)</f>
        <v>0</v>
      </c>
      <c r="R199" s="250" t="s">
        <v>168</v>
      </c>
      <c r="S199" s="250" t="s">
        <v>147</v>
      </c>
      <c r="T199" s="251" t="s">
        <v>147</v>
      </c>
      <c r="U199" s="228">
        <v>0</v>
      </c>
      <c r="V199" s="228">
        <f>ROUND(E199*U199,2)</f>
        <v>0</v>
      </c>
      <c r="W199" s="228"/>
      <c r="X199" s="228" t="s">
        <v>170</v>
      </c>
      <c r="Y199" s="228" t="s">
        <v>149</v>
      </c>
      <c r="Z199" s="217"/>
      <c r="AA199" s="217"/>
      <c r="AB199" s="217"/>
      <c r="AC199" s="217"/>
      <c r="AD199" s="217"/>
      <c r="AE199" s="217"/>
      <c r="AF199" s="217"/>
      <c r="AG199" s="217" t="s">
        <v>171</v>
      </c>
      <c r="AH199" s="217"/>
      <c r="AI199" s="217"/>
      <c r="AJ199" s="217"/>
      <c r="AK199" s="217"/>
      <c r="AL199" s="217"/>
      <c r="AM199" s="217"/>
      <c r="AN199" s="217"/>
      <c r="AO199" s="217"/>
      <c r="AP199" s="217"/>
      <c r="AQ199" s="217"/>
      <c r="AR199" s="217"/>
      <c r="AS199" s="217"/>
      <c r="AT199" s="217"/>
      <c r="AU199" s="217"/>
      <c r="AV199" s="217"/>
      <c r="AW199" s="217"/>
      <c r="AX199" s="217"/>
      <c r="AY199" s="217"/>
      <c r="AZ199" s="217"/>
      <c r="BA199" s="217"/>
      <c r="BB199" s="217"/>
      <c r="BC199" s="217"/>
      <c r="BD199" s="217"/>
      <c r="BE199" s="217"/>
      <c r="BF199" s="217"/>
      <c r="BG199" s="217"/>
      <c r="BH199" s="217"/>
    </row>
    <row r="200" spans="1:60" ht="22.5" outlineLevel="1" x14ac:dyDescent="0.2">
      <c r="A200" s="245">
        <v>113</v>
      </c>
      <c r="B200" s="246" t="s">
        <v>440</v>
      </c>
      <c r="C200" s="259" t="s">
        <v>441</v>
      </c>
      <c r="D200" s="247" t="s">
        <v>145</v>
      </c>
      <c r="E200" s="248">
        <v>13.2</v>
      </c>
      <c r="F200" s="249"/>
      <c r="G200" s="250">
        <f>ROUND(E200*F200,2)</f>
        <v>0</v>
      </c>
      <c r="H200" s="249"/>
      <c r="I200" s="250">
        <f>ROUND(E200*H200,2)</f>
        <v>0</v>
      </c>
      <c r="J200" s="249"/>
      <c r="K200" s="250">
        <f>ROUND(E200*J200,2)</f>
        <v>0</v>
      </c>
      <c r="L200" s="250">
        <v>21</v>
      </c>
      <c r="M200" s="250">
        <f>G200*(1+L200/100)</f>
        <v>0</v>
      </c>
      <c r="N200" s="248">
        <v>1.6100000000000001E-3</v>
      </c>
      <c r="O200" s="248">
        <f>ROUND(E200*N200,2)</f>
        <v>0.02</v>
      </c>
      <c r="P200" s="248">
        <v>0</v>
      </c>
      <c r="Q200" s="248">
        <f>ROUND(E200*P200,2)</f>
        <v>0</v>
      </c>
      <c r="R200" s="250" t="s">
        <v>168</v>
      </c>
      <c r="S200" s="250" t="s">
        <v>442</v>
      </c>
      <c r="T200" s="251" t="s">
        <v>442</v>
      </c>
      <c r="U200" s="228">
        <v>0</v>
      </c>
      <c r="V200" s="228">
        <f>ROUND(E200*U200,2)</f>
        <v>0</v>
      </c>
      <c r="W200" s="228"/>
      <c r="X200" s="228" t="s">
        <v>170</v>
      </c>
      <c r="Y200" s="228" t="s">
        <v>149</v>
      </c>
      <c r="Z200" s="217"/>
      <c r="AA200" s="217"/>
      <c r="AB200" s="217"/>
      <c r="AC200" s="217"/>
      <c r="AD200" s="217"/>
      <c r="AE200" s="217"/>
      <c r="AF200" s="217"/>
      <c r="AG200" s="217" t="s">
        <v>171</v>
      </c>
      <c r="AH200" s="217"/>
      <c r="AI200" s="217"/>
      <c r="AJ200" s="217"/>
      <c r="AK200" s="217"/>
      <c r="AL200" s="217"/>
      <c r="AM200" s="217"/>
      <c r="AN200" s="217"/>
      <c r="AO200" s="217"/>
      <c r="AP200" s="217"/>
      <c r="AQ200" s="217"/>
      <c r="AR200" s="217"/>
      <c r="AS200" s="217"/>
      <c r="AT200" s="217"/>
      <c r="AU200" s="217"/>
      <c r="AV200" s="217"/>
      <c r="AW200" s="217"/>
      <c r="AX200" s="217"/>
      <c r="AY200" s="217"/>
      <c r="AZ200" s="217"/>
      <c r="BA200" s="217"/>
      <c r="BB200" s="217"/>
      <c r="BC200" s="217"/>
      <c r="BD200" s="217"/>
      <c r="BE200" s="217"/>
      <c r="BF200" s="217"/>
      <c r="BG200" s="217"/>
      <c r="BH200" s="217"/>
    </row>
    <row r="201" spans="1:60" ht="22.5" outlineLevel="1" x14ac:dyDescent="0.2">
      <c r="A201" s="245">
        <v>114</v>
      </c>
      <c r="B201" s="246" t="s">
        <v>443</v>
      </c>
      <c r="C201" s="259" t="s">
        <v>444</v>
      </c>
      <c r="D201" s="247" t="s">
        <v>145</v>
      </c>
      <c r="E201" s="248">
        <v>12.43</v>
      </c>
      <c r="F201" s="249"/>
      <c r="G201" s="250">
        <f>ROUND(E201*F201,2)</f>
        <v>0</v>
      </c>
      <c r="H201" s="249"/>
      <c r="I201" s="250">
        <f>ROUND(E201*H201,2)</f>
        <v>0</v>
      </c>
      <c r="J201" s="249"/>
      <c r="K201" s="250">
        <f>ROUND(E201*J201,2)</f>
        <v>0</v>
      </c>
      <c r="L201" s="250">
        <v>21</v>
      </c>
      <c r="M201" s="250">
        <f>G201*(1+L201/100)</f>
        <v>0</v>
      </c>
      <c r="N201" s="248">
        <v>2.0500000000000002E-3</v>
      </c>
      <c r="O201" s="248">
        <f>ROUND(E201*N201,2)</f>
        <v>0.03</v>
      </c>
      <c r="P201" s="248">
        <v>0</v>
      </c>
      <c r="Q201" s="248">
        <f>ROUND(E201*P201,2)</f>
        <v>0</v>
      </c>
      <c r="R201" s="250" t="s">
        <v>168</v>
      </c>
      <c r="S201" s="250" t="s">
        <v>442</v>
      </c>
      <c r="T201" s="251" t="s">
        <v>442</v>
      </c>
      <c r="U201" s="228">
        <v>0</v>
      </c>
      <c r="V201" s="228">
        <f>ROUND(E201*U201,2)</f>
        <v>0</v>
      </c>
      <c r="W201" s="228"/>
      <c r="X201" s="228" t="s">
        <v>170</v>
      </c>
      <c r="Y201" s="228" t="s">
        <v>149</v>
      </c>
      <c r="Z201" s="217"/>
      <c r="AA201" s="217"/>
      <c r="AB201" s="217"/>
      <c r="AC201" s="217"/>
      <c r="AD201" s="217"/>
      <c r="AE201" s="217"/>
      <c r="AF201" s="217"/>
      <c r="AG201" s="217" t="s">
        <v>171</v>
      </c>
      <c r="AH201" s="217"/>
      <c r="AI201" s="217"/>
      <c r="AJ201" s="217"/>
      <c r="AK201" s="217"/>
      <c r="AL201" s="217"/>
      <c r="AM201" s="217"/>
      <c r="AN201" s="217"/>
      <c r="AO201" s="217"/>
      <c r="AP201" s="217"/>
      <c r="AQ201" s="217"/>
      <c r="AR201" s="217"/>
      <c r="AS201" s="217"/>
      <c r="AT201" s="217"/>
      <c r="AU201" s="217"/>
      <c r="AV201" s="217"/>
      <c r="AW201" s="217"/>
      <c r="AX201" s="217"/>
      <c r="AY201" s="217"/>
      <c r="AZ201" s="217"/>
      <c r="BA201" s="217"/>
      <c r="BB201" s="217"/>
      <c r="BC201" s="217"/>
      <c r="BD201" s="217"/>
      <c r="BE201" s="217"/>
      <c r="BF201" s="217"/>
      <c r="BG201" s="217"/>
      <c r="BH201" s="217"/>
    </row>
    <row r="202" spans="1:60" ht="22.5" outlineLevel="1" x14ac:dyDescent="0.2">
      <c r="A202" s="245">
        <v>115</v>
      </c>
      <c r="B202" s="246" t="s">
        <v>445</v>
      </c>
      <c r="C202" s="259" t="s">
        <v>446</v>
      </c>
      <c r="D202" s="247" t="s">
        <v>145</v>
      </c>
      <c r="E202" s="248">
        <v>11.99</v>
      </c>
      <c r="F202" s="249"/>
      <c r="G202" s="250">
        <f>ROUND(E202*F202,2)</f>
        <v>0</v>
      </c>
      <c r="H202" s="249"/>
      <c r="I202" s="250">
        <f>ROUND(E202*H202,2)</f>
        <v>0</v>
      </c>
      <c r="J202" s="249"/>
      <c r="K202" s="250">
        <f>ROUND(E202*J202,2)</f>
        <v>0</v>
      </c>
      <c r="L202" s="250">
        <v>21</v>
      </c>
      <c r="M202" s="250">
        <f>G202*(1+L202/100)</f>
        <v>0</v>
      </c>
      <c r="N202" s="248">
        <v>2.65E-3</v>
      </c>
      <c r="O202" s="248">
        <f>ROUND(E202*N202,2)</f>
        <v>0.03</v>
      </c>
      <c r="P202" s="248">
        <v>0</v>
      </c>
      <c r="Q202" s="248">
        <f>ROUND(E202*P202,2)</f>
        <v>0</v>
      </c>
      <c r="R202" s="250" t="s">
        <v>168</v>
      </c>
      <c r="S202" s="250" t="s">
        <v>442</v>
      </c>
      <c r="T202" s="251" t="s">
        <v>442</v>
      </c>
      <c r="U202" s="228">
        <v>0</v>
      </c>
      <c r="V202" s="228">
        <f>ROUND(E202*U202,2)</f>
        <v>0</v>
      </c>
      <c r="W202" s="228"/>
      <c r="X202" s="228" t="s">
        <v>170</v>
      </c>
      <c r="Y202" s="228" t="s">
        <v>149</v>
      </c>
      <c r="Z202" s="217"/>
      <c r="AA202" s="217"/>
      <c r="AB202" s="217"/>
      <c r="AC202" s="217"/>
      <c r="AD202" s="217"/>
      <c r="AE202" s="217"/>
      <c r="AF202" s="217"/>
      <c r="AG202" s="217" t="s">
        <v>171</v>
      </c>
      <c r="AH202" s="217"/>
      <c r="AI202" s="217"/>
      <c r="AJ202" s="217"/>
      <c r="AK202" s="217"/>
      <c r="AL202" s="217"/>
      <c r="AM202" s="217"/>
      <c r="AN202" s="217"/>
      <c r="AO202" s="217"/>
      <c r="AP202" s="217"/>
      <c r="AQ202" s="217"/>
      <c r="AR202" s="217"/>
      <c r="AS202" s="217"/>
      <c r="AT202" s="217"/>
      <c r="AU202" s="217"/>
      <c r="AV202" s="217"/>
      <c r="AW202" s="217"/>
      <c r="AX202" s="217"/>
      <c r="AY202" s="217"/>
      <c r="AZ202" s="217"/>
      <c r="BA202" s="217"/>
      <c r="BB202" s="217"/>
      <c r="BC202" s="217"/>
      <c r="BD202" s="217"/>
      <c r="BE202" s="217"/>
      <c r="BF202" s="217"/>
      <c r="BG202" s="217"/>
      <c r="BH202" s="217"/>
    </row>
    <row r="203" spans="1:60" ht="22.5" outlineLevel="1" x14ac:dyDescent="0.2">
      <c r="A203" s="245">
        <v>116</v>
      </c>
      <c r="B203" s="246" t="s">
        <v>447</v>
      </c>
      <c r="C203" s="259" t="s">
        <v>448</v>
      </c>
      <c r="D203" s="247" t="s">
        <v>232</v>
      </c>
      <c r="E203" s="248">
        <v>9</v>
      </c>
      <c r="F203" s="249"/>
      <c r="G203" s="250">
        <f>ROUND(E203*F203,2)</f>
        <v>0</v>
      </c>
      <c r="H203" s="249"/>
      <c r="I203" s="250">
        <f>ROUND(E203*H203,2)</f>
        <v>0</v>
      </c>
      <c r="J203" s="249"/>
      <c r="K203" s="250">
        <f>ROUND(E203*J203,2)</f>
        <v>0</v>
      </c>
      <c r="L203" s="250">
        <v>21</v>
      </c>
      <c r="M203" s="250">
        <f>G203*(1+L203/100)</f>
        <v>0</v>
      </c>
      <c r="N203" s="248">
        <v>1.7000000000000001E-4</v>
      </c>
      <c r="O203" s="248">
        <f>ROUND(E203*N203,2)</f>
        <v>0</v>
      </c>
      <c r="P203" s="248">
        <v>0</v>
      </c>
      <c r="Q203" s="248">
        <f>ROUND(E203*P203,2)</f>
        <v>0</v>
      </c>
      <c r="R203" s="250" t="s">
        <v>168</v>
      </c>
      <c r="S203" s="250" t="s">
        <v>147</v>
      </c>
      <c r="T203" s="251" t="s">
        <v>147</v>
      </c>
      <c r="U203" s="228">
        <v>0</v>
      </c>
      <c r="V203" s="228">
        <f>ROUND(E203*U203,2)</f>
        <v>0</v>
      </c>
      <c r="W203" s="228"/>
      <c r="X203" s="228" t="s">
        <v>170</v>
      </c>
      <c r="Y203" s="228" t="s">
        <v>149</v>
      </c>
      <c r="Z203" s="217"/>
      <c r="AA203" s="217"/>
      <c r="AB203" s="217"/>
      <c r="AC203" s="217"/>
      <c r="AD203" s="217"/>
      <c r="AE203" s="217"/>
      <c r="AF203" s="217"/>
      <c r="AG203" s="217" t="s">
        <v>171</v>
      </c>
      <c r="AH203" s="217"/>
      <c r="AI203" s="217"/>
      <c r="AJ203" s="217"/>
      <c r="AK203" s="217"/>
      <c r="AL203" s="217"/>
      <c r="AM203" s="217"/>
      <c r="AN203" s="217"/>
      <c r="AO203" s="217"/>
      <c r="AP203" s="217"/>
      <c r="AQ203" s="217"/>
      <c r="AR203" s="217"/>
      <c r="AS203" s="217"/>
      <c r="AT203" s="217"/>
      <c r="AU203" s="217"/>
      <c r="AV203" s="217"/>
      <c r="AW203" s="217"/>
      <c r="AX203" s="217"/>
      <c r="AY203" s="217"/>
      <c r="AZ203" s="217"/>
      <c r="BA203" s="217"/>
      <c r="BB203" s="217"/>
      <c r="BC203" s="217"/>
      <c r="BD203" s="217"/>
      <c r="BE203" s="217"/>
      <c r="BF203" s="217"/>
      <c r="BG203" s="217"/>
      <c r="BH203" s="217"/>
    </row>
    <row r="204" spans="1:60" ht="22.5" outlineLevel="1" x14ac:dyDescent="0.2">
      <c r="A204" s="245">
        <v>117</v>
      </c>
      <c r="B204" s="246" t="s">
        <v>449</v>
      </c>
      <c r="C204" s="259" t="s">
        <v>450</v>
      </c>
      <c r="D204" s="247" t="s">
        <v>145</v>
      </c>
      <c r="E204" s="248">
        <v>1</v>
      </c>
      <c r="F204" s="249"/>
      <c r="G204" s="250">
        <f>ROUND(E204*F204,2)</f>
        <v>0</v>
      </c>
      <c r="H204" s="249"/>
      <c r="I204" s="250">
        <f>ROUND(E204*H204,2)</f>
        <v>0</v>
      </c>
      <c r="J204" s="249"/>
      <c r="K204" s="250">
        <f>ROUND(E204*J204,2)</f>
        <v>0</v>
      </c>
      <c r="L204" s="250">
        <v>21</v>
      </c>
      <c r="M204" s="250">
        <f>G204*(1+L204/100)</f>
        <v>0</v>
      </c>
      <c r="N204" s="248">
        <v>5.9999999999999995E-4</v>
      </c>
      <c r="O204" s="248">
        <f>ROUND(E204*N204,2)</f>
        <v>0</v>
      </c>
      <c r="P204" s="248">
        <v>0</v>
      </c>
      <c r="Q204" s="248">
        <f>ROUND(E204*P204,2)</f>
        <v>0</v>
      </c>
      <c r="R204" s="250" t="s">
        <v>168</v>
      </c>
      <c r="S204" s="250" t="s">
        <v>147</v>
      </c>
      <c r="T204" s="251" t="s">
        <v>147</v>
      </c>
      <c r="U204" s="228">
        <v>0</v>
      </c>
      <c r="V204" s="228">
        <f>ROUND(E204*U204,2)</f>
        <v>0</v>
      </c>
      <c r="W204" s="228"/>
      <c r="X204" s="228" t="s">
        <v>170</v>
      </c>
      <c r="Y204" s="228" t="s">
        <v>149</v>
      </c>
      <c r="Z204" s="217"/>
      <c r="AA204" s="217"/>
      <c r="AB204" s="217"/>
      <c r="AC204" s="217"/>
      <c r="AD204" s="217"/>
      <c r="AE204" s="217"/>
      <c r="AF204" s="217"/>
      <c r="AG204" s="217" t="s">
        <v>171</v>
      </c>
      <c r="AH204" s="217"/>
      <c r="AI204" s="217"/>
      <c r="AJ204" s="217"/>
      <c r="AK204" s="217"/>
      <c r="AL204" s="217"/>
      <c r="AM204" s="217"/>
      <c r="AN204" s="217"/>
      <c r="AO204" s="217"/>
      <c r="AP204" s="217"/>
      <c r="AQ204" s="217"/>
      <c r="AR204" s="217"/>
      <c r="AS204" s="217"/>
      <c r="AT204" s="217"/>
      <c r="AU204" s="217"/>
      <c r="AV204" s="217"/>
      <c r="AW204" s="217"/>
      <c r="AX204" s="217"/>
      <c r="AY204" s="217"/>
      <c r="AZ204" s="217"/>
      <c r="BA204" s="217"/>
      <c r="BB204" s="217"/>
      <c r="BC204" s="217"/>
      <c r="BD204" s="217"/>
      <c r="BE204" s="217"/>
      <c r="BF204" s="217"/>
      <c r="BG204" s="217"/>
      <c r="BH204" s="217"/>
    </row>
    <row r="205" spans="1:60" ht="22.5" outlineLevel="1" x14ac:dyDescent="0.2">
      <c r="A205" s="245">
        <v>118</v>
      </c>
      <c r="B205" s="246" t="s">
        <v>451</v>
      </c>
      <c r="C205" s="259" t="s">
        <v>452</v>
      </c>
      <c r="D205" s="247" t="s">
        <v>145</v>
      </c>
      <c r="E205" s="248">
        <v>2</v>
      </c>
      <c r="F205" s="249"/>
      <c r="G205" s="250">
        <f>ROUND(E205*F205,2)</f>
        <v>0</v>
      </c>
      <c r="H205" s="249"/>
      <c r="I205" s="250">
        <f>ROUND(E205*H205,2)</f>
        <v>0</v>
      </c>
      <c r="J205" s="249"/>
      <c r="K205" s="250">
        <f>ROUND(E205*J205,2)</f>
        <v>0</v>
      </c>
      <c r="L205" s="250">
        <v>21</v>
      </c>
      <c r="M205" s="250">
        <f>G205*(1+L205/100)</f>
        <v>0</v>
      </c>
      <c r="N205" s="248">
        <v>5.9999999999999995E-4</v>
      </c>
      <c r="O205" s="248">
        <f>ROUND(E205*N205,2)</f>
        <v>0</v>
      </c>
      <c r="P205" s="248">
        <v>0</v>
      </c>
      <c r="Q205" s="248">
        <f>ROUND(E205*P205,2)</f>
        <v>0</v>
      </c>
      <c r="R205" s="250" t="s">
        <v>168</v>
      </c>
      <c r="S205" s="250" t="s">
        <v>147</v>
      </c>
      <c r="T205" s="251" t="s">
        <v>147</v>
      </c>
      <c r="U205" s="228">
        <v>0</v>
      </c>
      <c r="V205" s="228">
        <f>ROUND(E205*U205,2)</f>
        <v>0</v>
      </c>
      <c r="W205" s="228"/>
      <c r="X205" s="228" t="s">
        <v>170</v>
      </c>
      <c r="Y205" s="228" t="s">
        <v>149</v>
      </c>
      <c r="Z205" s="217"/>
      <c r="AA205" s="217"/>
      <c r="AB205" s="217"/>
      <c r="AC205" s="217"/>
      <c r="AD205" s="217"/>
      <c r="AE205" s="217"/>
      <c r="AF205" s="217"/>
      <c r="AG205" s="217" t="s">
        <v>171</v>
      </c>
      <c r="AH205" s="217"/>
      <c r="AI205" s="217"/>
      <c r="AJ205" s="217"/>
      <c r="AK205" s="217"/>
      <c r="AL205" s="217"/>
      <c r="AM205" s="217"/>
      <c r="AN205" s="217"/>
      <c r="AO205" s="217"/>
      <c r="AP205" s="217"/>
      <c r="AQ205" s="217"/>
      <c r="AR205" s="217"/>
      <c r="AS205" s="217"/>
      <c r="AT205" s="217"/>
      <c r="AU205" s="217"/>
      <c r="AV205" s="217"/>
      <c r="AW205" s="217"/>
      <c r="AX205" s="217"/>
      <c r="AY205" s="217"/>
      <c r="AZ205" s="217"/>
      <c r="BA205" s="217"/>
      <c r="BB205" s="217"/>
      <c r="BC205" s="217"/>
      <c r="BD205" s="217"/>
      <c r="BE205" s="217"/>
      <c r="BF205" s="217"/>
      <c r="BG205" s="217"/>
      <c r="BH205" s="217"/>
    </row>
    <row r="206" spans="1:60" ht="22.5" outlineLevel="1" x14ac:dyDescent="0.2">
      <c r="A206" s="245">
        <v>119</v>
      </c>
      <c r="B206" s="246" t="s">
        <v>453</v>
      </c>
      <c r="C206" s="259" t="s">
        <v>454</v>
      </c>
      <c r="D206" s="247" t="s">
        <v>145</v>
      </c>
      <c r="E206" s="248">
        <v>2</v>
      </c>
      <c r="F206" s="249"/>
      <c r="G206" s="250">
        <f>ROUND(E206*F206,2)</f>
        <v>0</v>
      </c>
      <c r="H206" s="249"/>
      <c r="I206" s="250">
        <f>ROUND(E206*H206,2)</f>
        <v>0</v>
      </c>
      <c r="J206" s="249"/>
      <c r="K206" s="250">
        <f>ROUND(E206*J206,2)</f>
        <v>0</v>
      </c>
      <c r="L206" s="250">
        <v>21</v>
      </c>
      <c r="M206" s="250">
        <f>G206*(1+L206/100)</f>
        <v>0</v>
      </c>
      <c r="N206" s="248">
        <v>8.0000000000000004E-4</v>
      </c>
      <c r="O206" s="248">
        <f>ROUND(E206*N206,2)</f>
        <v>0</v>
      </c>
      <c r="P206" s="248">
        <v>0</v>
      </c>
      <c r="Q206" s="248">
        <f>ROUND(E206*P206,2)</f>
        <v>0</v>
      </c>
      <c r="R206" s="250" t="s">
        <v>168</v>
      </c>
      <c r="S206" s="250" t="s">
        <v>147</v>
      </c>
      <c r="T206" s="251" t="s">
        <v>147</v>
      </c>
      <c r="U206" s="228">
        <v>0</v>
      </c>
      <c r="V206" s="228">
        <f>ROUND(E206*U206,2)</f>
        <v>0</v>
      </c>
      <c r="W206" s="228"/>
      <c r="X206" s="228" t="s">
        <v>170</v>
      </c>
      <c r="Y206" s="228" t="s">
        <v>149</v>
      </c>
      <c r="Z206" s="217"/>
      <c r="AA206" s="217"/>
      <c r="AB206" s="217"/>
      <c r="AC206" s="217"/>
      <c r="AD206" s="217"/>
      <c r="AE206" s="217"/>
      <c r="AF206" s="217"/>
      <c r="AG206" s="217" t="s">
        <v>171</v>
      </c>
      <c r="AH206" s="217"/>
      <c r="AI206" s="217"/>
      <c r="AJ206" s="217"/>
      <c r="AK206" s="217"/>
      <c r="AL206" s="217"/>
      <c r="AM206" s="217"/>
      <c r="AN206" s="217"/>
      <c r="AO206" s="217"/>
      <c r="AP206" s="217"/>
      <c r="AQ206" s="217"/>
      <c r="AR206" s="217"/>
      <c r="AS206" s="217"/>
      <c r="AT206" s="217"/>
      <c r="AU206" s="217"/>
      <c r="AV206" s="217"/>
      <c r="AW206" s="217"/>
      <c r="AX206" s="217"/>
      <c r="AY206" s="217"/>
      <c r="AZ206" s="217"/>
      <c r="BA206" s="217"/>
      <c r="BB206" s="217"/>
      <c r="BC206" s="217"/>
      <c r="BD206" s="217"/>
      <c r="BE206" s="217"/>
      <c r="BF206" s="217"/>
      <c r="BG206" s="217"/>
      <c r="BH206" s="217"/>
    </row>
    <row r="207" spans="1:60" ht="22.5" outlineLevel="1" x14ac:dyDescent="0.2">
      <c r="A207" s="245">
        <v>120</v>
      </c>
      <c r="B207" s="246" t="s">
        <v>455</v>
      </c>
      <c r="C207" s="259" t="s">
        <v>456</v>
      </c>
      <c r="D207" s="247" t="s">
        <v>145</v>
      </c>
      <c r="E207" s="248">
        <v>2</v>
      </c>
      <c r="F207" s="249"/>
      <c r="G207" s="250">
        <f>ROUND(E207*F207,2)</f>
        <v>0</v>
      </c>
      <c r="H207" s="249"/>
      <c r="I207" s="250">
        <f>ROUND(E207*H207,2)</f>
        <v>0</v>
      </c>
      <c r="J207" s="249"/>
      <c r="K207" s="250">
        <f>ROUND(E207*J207,2)</f>
        <v>0</v>
      </c>
      <c r="L207" s="250">
        <v>21</v>
      </c>
      <c r="M207" s="250">
        <f>G207*(1+L207/100)</f>
        <v>0</v>
      </c>
      <c r="N207" s="248">
        <v>8.9999999999999998E-4</v>
      </c>
      <c r="O207" s="248">
        <f>ROUND(E207*N207,2)</f>
        <v>0</v>
      </c>
      <c r="P207" s="248">
        <v>0</v>
      </c>
      <c r="Q207" s="248">
        <f>ROUND(E207*P207,2)</f>
        <v>0</v>
      </c>
      <c r="R207" s="250" t="s">
        <v>168</v>
      </c>
      <c r="S207" s="250" t="s">
        <v>147</v>
      </c>
      <c r="T207" s="251" t="s">
        <v>147</v>
      </c>
      <c r="U207" s="228">
        <v>0</v>
      </c>
      <c r="V207" s="228">
        <f>ROUND(E207*U207,2)</f>
        <v>0</v>
      </c>
      <c r="W207" s="228"/>
      <c r="X207" s="228" t="s">
        <v>170</v>
      </c>
      <c r="Y207" s="228" t="s">
        <v>149</v>
      </c>
      <c r="Z207" s="217"/>
      <c r="AA207" s="217"/>
      <c r="AB207" s="217"/>
      <c r="AC207" s="217"/>
      <c r="AD207" s="217"/>
      <c r="AE207" s="217"/>
      <c r="AF207" s="217"/>
      <c r="AG207" s="217" t="s">
        <v>171</v>
      </c>
      <c r="AH207" s="217"/>
      <c r="AI207" s="217"/>
      <c r="AJ207" s="217"/>
      <c r="AK207" s="217"/>
      <c r="AL207" s="217"/>
      <c r="AM207" s="217"/>
      <c r="AN207" s="217"/>
      <c r="AO207" s="217"/>
      <c r="AP207" s="217"/>
      <c r="AQ207" s="217"/>
      <c r="AR207" s="217"/>
      <c r="AS207" s="217"/>
      <c r="AT207" s="217"/>
      <c r="AU207" s="217"/>
      <c r="AV207" s="217"/>
      <c r="AW207" s="217"/>
      <c r="AX207" s="217"/>
      <c r="AY207" s="217"/>
      <c r="AZ207" s="217"/>
      <c r="BA207" s="217"/>
      <c r="BB207" s="217"/>
      <c r="BC207" s="217"/>
      <c r="BD207" s="217"/>
      <c r="BE207" s="217"/>
      <c r="BF207" s="217"/>
      <c r="BG207" s="217"/>
      <c r="BH207" s="217"/>
    </row>
    <row r="208" spans="1:60" ht="22.5" outlineLevel="1" x14ac:dyDescent="0.2">
      <c r="A208" s="245">
        <v>121</v>
      </c>
      <c r="B208" s="246" t="s">
        <v>457</v>
      </c>
      <c r="C208" s="259" t="s">
        <v>458</v>
      </c>
      <c r="D208" s="247" t="s">
        <v>145</v>
      </c>
      <c r="E208" s="248">
        <v>1</v>
      </c>
      <c r="F208" s="249"/>
      <c r="G208" s="250">
        <f>ROUND(E208*F208,2)</f>
        <v>0</v>
      </c>
      <c r="H208" s="249"/>
      <c r="I208" s="250">
        <f>ROUND(E208*H208,2)</f>
        <v>0</v>
      </c>
      <c r="J208" s="249"/>
      <c r="K208" s="250">
        <f>ROUND(E208*J208,2)</f>
        <v>0</v>
      </c>
      <c r="L208" s="250">
        <v>21</v>
      </c>
      <c r="M208" s="250">
        <f>G208*(1+L208/100)</f>
        <v>0</v>
      </c>
      <c r="N208" s="248">
        <v>1.1999999999999999E-3</v>
      </c>
      <c r="O208" s="248">
        <f>ROUND(E208*N208,2)</f>
        <v>0</v>
      </c>
      <c r="P208" s="248">
        <v>0</v>
      </c>
      <c r="Q208" s="248">
        <f>ROUND(E208*P208,2)</f>
        <v>0</v>
      </c>
      <c r="R208" s="250" t="s">
        <v>168</v>
      </c>
      <c r="S208" s="250" t="s">
        <v>147</v>
      </c>
      <c r="T208" s="251" t="s">
        <v>147</v>
      </c>
      <c r="U208" s="228">
        <v>0</v>
      </c>
      <c r="V208" s="228">
        <f>ROUND(E208*U208,2)</f>
        <v>0</v>
      </c>
      <c r="W208" s="228"/>
      <c r="X208" s="228" t="s">
        <v>170</v>
      </c>
      <c r="Y208" s="228" t="s">
        <v>149</v>
      </c>
      <c r="Z208" s="217"/>
      <c r="AA208" s="217"/>
      <c r="AB208" s="217"/>
      <c r="AC208" s="217"/>
      <c r="AD208" s="217"/>
      <c r="AE208" s="217"/>
      <c r="AF208" s="217"/>
      <c r="AG208" s="217" t="s">
        <v>171</v>
      </c>
      <c r="AH208" s="217"/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17"/>
      <c r="AT208" s="217"/>
      <c r="AU208" s="217"/>
      <c r="AV208" s="217"/>
      <c r="AW208" s="217"/>
      <c r="AX208" s="217"/>
      <c r="AY208" s="217"/>
      <c r="AZ208" s="217"/>
      <c r="BA208" s="217"/>
      <c r="BB208" s="217"/>
      <c r="BC208" s="217"/>
      <c r="BD208" s="217"/>
      <c r="BE208" s="217"/>
      <c r="BF208" s="217"/>
      <c r="BG208" s="217"/>
      <c r="BH208" s="217"/>
    </row>
    <row r="209" spans="1:60" ht="22.5" outlineLevel="1" x14ac:dyDescent="0.2">
      <c r="A209" s="238">
        <v>122</v>
      </c>
      <c r="B209" s="239" t="s">
        <v>459</v>
      </c>
      <c r="C209" s="260" t="s">
        <v>460</v>
      </c>
      <c r="D209" s="240" t="s">
        <v>145</v>
      </c>
      <c r="E209" s="241">
        <v>1</v>
      </c>
      <c r="F209" s="242"/>
      <c r="G209" s="243">
        <f>ROUND(E209*F209,2)</f>
        <v>0</v>
      </c>
      <c r="H209" s="242"/>
      <c r="I209" s="243">
        <f>ROUND(E209*H209,2)</f>
        <v>0</v>
      </c>
      <c r="J209" s="242"/>
      <c r="K209" s="243">
        <f>ROUND(E209*J209,2)</f>
        <v>0</v>
      </c>
      <c r="L209" s="243">
        <v>21</v>
      </c>
      <c r="M209" s="243">
        <f>G209*(1+L209/100)</f>
        <v>0</v>
      </c>
      <c r="N209" s="241">
        <v>1.2999999999999999E-3</v>
      </c>
      <c r="O209" s="241">
        <f>ROUND(E209*N209,2)</f>
        <v>0</v>
      </c>
      <c r="P209" s="241">
        <v>0</v>
      </c>
      <c r="Q209" s="241">
        <f>ROUND(E209*P209,2)</f>
        <v>0</v>
      </c>
      <c r="R209" s="243" t="s">
        <v>168</v>
      </c>
      <c r="S209" s="243" t="s">
        <v>147</v>
      </c>
      <c r="T209" s="244" t="s">
        <v>147</v>
      </c>
      <c r="U209" s="228">
        <v>0</v>
      </c>
      <c r="V209" s="228">
        <f>ROUND(E209*U209,2)</f>
        <v>0</v>
      </c>
      <c r="W209" s="228"/>
      <c r="X209" s="228" t="s">
        <v>170</v>
      </c>
      <c r="Y209" s="228" t="s">
        <v>149</v>
      </c>
      <c r="Z209" s="217"/>
      <c r="AA209" s="217"/>
      <c r="AB209" s="217"/>
      <c r="AC209" s="217"/>
      <c r="AD209" s="217"/>
      <c r="AE209" s="217"/>
      <c r="AF209" s="217"/>
      <c r="AG209" s="217" t="s">
        <v>171</v>
      </c>
      <c r="AH209" s="217"/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17"/>
      <c r="AT209" s="217"/>
      <c r="AU209" s="217"/>
      <c r="AV209" s="217"/>
      <c r="AW209" s="217"/>
      <c r="AX209" s="217"/>
      <c r="AY209" s="217"/>
      <c r="AZ209" s="217"/>
      <c r="BA209" s="217"/>
      <c r="BB209" s="217"/>
      <c r="BC209" s="217"/>
      <c r="BD209" s="217"/>
      <c r="BE209" s="217"/>
      <c r="BF209" s="217"/>
      <c r="BG209" s="217"/>
      <c r="BH209" s="217"/>
    </row>
    <row r="210" spans="1:60" outlineLevel="1" x14ac:dyDescent="0.2">
      <c r="A210" s="224">
        <v>123</v>
      </c>
      <c r="B210" s="225" t="s">
        <v>461</v>
      </c>
      <c r="C210" s="263" t="s">
        <v>462</v>
      </c>
      <c r="D210" s="226" t="s">
        <v>0</v>
      </c>
      <c r="E210" s="255"/>
      <c r="F210" s="229"/>
      <c r="G210" s="228">
        <f>ROUND(E210*F210,2)</f>
        <v>0</v>
      </c>
      <c r="H210" s="229"/>
      <c r="I210" s="228">
        <f>ROUND(E210*H210,2)</f>
        <v>0</v>
      </c>
      <c r="J210" s="229"/>
      <c r="K210" s="228">
        <f>ROUND(E210*J210,2)</f>
        <v>0</v>
      </c>
      <c r="L210" s="228">
        <v>21</v>
      </c>
      <c r="M210" s="228">
        <f>G210*(1+L210/100)</f>
        <v>0</v>
      </c>
      <c r="N210" s="227">
        <v>0</v>
      </c>
      <c r="O210" s="227">
        <f>ROUND(E210*N210,2)</f>
        <v>0</v>
      </c>
      <c r="P210" s="227">
        <v>0</v>
      </c>
      <c r="Q210" s="227">
        <f>ROUND(E210*P210,2)</f>
        <v>0</v>
      </c>
      <c r="R210" s="228"/>
      <c r="S210" s="228" t="s">
        <v>147</v>
      </c>
      <c r="T210" s="228" t="s">
        <v>147</v>
      </c>
      <c r="U210" s="228">
        <v>0</v>
      </c>
      <c r="V210" s="228">
        <f>ROUND(E210*U210,2)</f>
        <v>0</v>
      </c>
      <c r="W210" s="228"/>
      <c r="X210" s="228" t="s">
        <v>242</v>
      </c>
      <c r="Y210" s="228" t="s">
        <v>149</v>
      </c>
      <c r="Z210" s="217"/>
      <c r="AA210" s="217"/>
      <c r="AB210" s="217"/>
      <c r="AC210" s="217"/>
      <c r="AD210" s="217"/>
      <c r="AE210" s="217"/>
      <c r="AF210" s="217"/>
      <c r="AG210" s="217" t="s">
        <v>243</v>
      </c>
      <c r="AH210" s="217"/>
      <c r="AI210" s="217"/>
      <c r="AJ210" s="217"/>
      <c r="AK210" s="217"/>
      <c r="AL210" s="217"/>
      <c r="AM210" s="217"/>
      <c r="AN210" s="217"/>
      <c r="AO210" s="217"/>
      <c r="AP210" s="217"/>
      <c r="AQ210" s="217"/>
      <c r="AR210" s="217"/>
      <c r="AS210" s="217"/>
      <c r="AT210" s="217"/>
      <c r="AU210" s="217"/>
      <c r="AV210" s="217"/>
      <c r="AW210" s="217"/>
      <c r="AX210" s="217"/>
      <c r="AY210" s="217"/>
      <c r="AZ210" s="217"/>
      <c r="BA210" s="217"/>
      <c r="BB210" s="217"/>
      <c r="BC210" s="217"/>
      <c r="BD210" s="217"/>
      <c r="BE210" s="217"/>
      <c r="BF210" s="217"/>
      <c r="BG210" s="217"/>
      <c r="BH210" s="217"/>
    </row>
    <row r="211" spans="1:60" x14ac:dyDescent="0.2">
      <c r="A211" s="231" t="s">
        <v>141</v>
      </c>
      <c r="B211" s="232" t="s">
        <v>93</v>
      </c>
      <c r="C211" s="258" t="s">
        <v>94</v>
      </c>
      <c r="D211" s="233"/>
      <c r="E211" s="234"/>
      <c r="F211" s="235"/>
      <c r="G211" s="235">
        <f>SUMIF(AG212:AG216,"&lt;&gt;NOR",G212:G216)</f>
        <v>0</v>
      </c>
      <c r="H211" s="235"/>
      <c r="I211" s="235">
        <f>SUM(I212:I216)</f>
        <v>0</v>
      </c>
      <c r="J211" s="235"/>
      <c r="K211" s="235">
        <f>SUM(K212:K216)</f>
        <v>0</v>
      </c>
      <c r="L211" s="235"/>
      <c r="M211" s="235">
        <f>SUM(M212:M216)</f>
        <v>0</v>
      </c>
      <c r="N211" s="234"/>
      <c r="O211" s="234">
        <f>SUM(O212:O216)</f>
        <v>6.9999999999999993E-2</v>
      </c>
      <c r="P211" s="234"/>
      <c r="Q211" s="234">
        <f>SUM(Q212:Q216)</f>
        <v>0.03</v>
      </c>
      <c r="R211" s="235"/>
      <c r="S211" s="235"/>
      <c r="T211" s="236"/>
      <c r="U211" s="230"/>
      <c r="V211" s="230">
        <f>SUM(V212:V216)</f>
        <v>3.24</v>
      </c>
      <c r="W211" s="230"/>
      <c r="X211" s="230"/>
      <c r="Y211" s="230"/>
      <c r="AG211" t="s">
        <v>142</v>
      </c>
    </row>
    <row r="212" spans="1:60" ht="22.5" outlineLevel="1" x14ac:dyDescent="0.2">
      <c r="A212" s="245">
        <v>124</v>
      </c>
      <c r="B212" s="246" t="s">
        <v>463</v>
      </c>
      <c r="C212" s="259" t="s">
        <v>464</v>
      </c>
      <c r="D212" s="247" t="s">
        <v>145</v>
      </c>
      <c r="E212" s="248">
        <v>3</v>
      </c>
      <c r="F212" s="249"/>
      <c r="G212" s="250">
        <f>ROUND(E212*F212,2)</f>
        <v>0</v>
      </c>
      <c r="H212" s="249"/>
      <c r="I212" s="250">
        <f>ROUND(E212*H212,2)</f>
        <v>0</v>
      </c>
      <c r="J212" s="249"/>
      <c r="K212" s="250">
        <f>ROUND(E212*J212,2)</f>
        <v>0</v>
      </c>
      <c r="L212" s="250">
        <v>21</v>
      </c>
      <c r="M212" s="250">
        <f>G212*(1+L212/100)</f>
        <v>0</v>
      </c>
      <c r="N212" s="248">
        <v>8.9999999999999998E-4</v>
      </c>
      <c r="O212" s="248">
        <f>ROUND(E212*N212,2)</f>
        <v>0</v>
      </c>
      <c r="P212" s="248">
        <v>0</v>
      </c>
      <c r="Q212" s="248">
        <f>ROUND(E212*P212,2)</f>
        <v>0</v>
      </c>
      <c r="R212" s="250" t="s">
        <v>465</v>
      </c>
      <c r="S212" s="250" t="s">
        <v>147</v>
      </c>
      <c r="T212" s="251" t="s">
        <v>147</v>
      </c>
      <c r="U212" s="228">
        <v>0.247</v>
      </c>
      <c r="V212" s="228">
        <f>ROUND(E212*U212,2)</f>
        <v>0.74</v>
      </c>
      <c r="W212" s="228"/>
      <c r="X212" s="228" t="s">
        <v>148</v>
      </c>
      <c r="Y212" s="228" t="s">
        <v>149</v>
      </c>
      <c r="Z212" s="217"/>
      <c r="AA212" s="217"/>
      <c r="AB212" s="217"/>
      <c r="AC212" s="217"/>
      <c r="AD212" s="217"/>
      <c r="AE212" s="217"/>
      <c r="AF212" s="217"/>
      <c r="AG212" s="217" t="s">
        <v>150</v>
      </c>
      <c r="AH212" s="217"/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7"/>
      <c r="AT212" s="217"/>
      <c r="AU212" s="217"/>
      <c r="AV212" s="217"/>
      <c r="AW212" s="217"/>
      <c r="AX212" s="217"/>
      <c r="AY212" s="217"/>
      <c r="AZ212" s="217"/>
      <c r="BA212" s="217"/>
      <c r="BB212" s="217"/>
      <c r="BC212" s="217"/>
      <c r="BD212" s="217"/>
      <c r="BE212" s="217"/>
      <c r="BF212" s="217"/>
      <c r="BG212" s="217"/>
      <c r="BH212" s="217"/>
    </row>
    <row r="213" spans="1:60" ht="33.75" outlineLevel="1" x14ac:dyDescent="0.2">
      <c r="A213" s="245">
        <v>125</v>
      </c>
      <c r="B213" s="246" t="s">
        <v>466</v>
      </c>
      <c r="C213" s="259" t="s">
        <v>467</v>
      </c>
      <c r="D213" s="247" t="s">
        <v>145</v>
      </c>
      <c r="E213" s="248">
        <v>2</v>
      </c>
      <c r="F213" s="249"/>
      <c r="G213" s="250">
        <f>ROUND(E213*F213,2)</f>
        <v>0</v>
      </c>
      <c r="H213" s="249"/>
      <c r="I213" s="250">
        <f>ROUND(E213*H213,2)</f>
        <v>0</v>
      </c>
      <c r="J213" s="249"/>
      <c r="K213" s="250">
        <f>ROUND(E213*J213,2)</f>
        <v>0</v>
      </c>
      <c r="L213" s="250">
        <v>21</v>
      </c>
      <c r="M213" s="250">
        <f>G213*(1+L213/100)</f>
        <v>0</v>
      </c>
      <c r="N213" s="248">
        <v>2.8500000000000001E-2</v>
      </c>
      <c r="O213" s="248">
        <f>ROUND(E213*N213,2)</f>
        <v>0.06</v>
      </c>
      <c r="P213" s="248">
        <v>0</v>
      </c>
      <c r="Q213" s="248">
        <f>ROUND(E213*P213,2)</f>
        <v>0</v>
      </c>
      <c r="R213" s="250" t="s">
        <v>465</v>
      </c>
      <c r="S213" s="250" t="s">
        <v>147</v>
      </c>
      <c r="T213" s="251" t="s">
        <v>147</v>
      </c>
      <c r="U213" s="228">
        <v>0.92900000000000005</v>
      </c>
      <c r="V213" s="228">
        <f>ROUND(E213*U213,2)</f>
        <v>1.86</v>
      </c>
      <c r="W213" s="228"/>
      <c r="X213" s="228" t="s">
        <v>148</v>
      </c>
      <c r="Y213" s="228" t="s">
        <v>149</v>
      </c>
      <c r="Z213" s="217"/>
      <c r="AA213" s="217"/>
      <c r="AB213" s="217"/>
      <c r="AC213" s="217"/>
      <c r="AD213" s="217"/>
      <c r="AE213" s="217"/>
      <c r="AF213" s="217"/>
      <c r="AG213" s="217" t="s">
        <v>150</v>
      </c>
      <c r="AH213" s="217"/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7"/>
      <c r="AT213" s="217"/>
      <c r="AU213" s="217"/>
      <c r="AV213" s="217"/>
      <c r="AW213" s="217"/>
      <c r="AX213" s="217"/>
      <c r="AY213" s="217"/>
      <c r="AZ213" s="217"/>
      <c r="BA213" s="217"/>
      <c r="BB213" s="217"/>
      <c r="BC213" s="217"/>
      <c r="BD213" s="217"/>
      <c r="BE213" s="217"/>
      <c r="BF213" s="217"/>
      <c r="BG213" s="217"/>
      <c r="BH213" s="217"/>
    </row>
    <row r="214" spans="1:60" outlineLevel="1" x14ac:dyDescent="0.2">
      <c r="A214" s="245">
        <v>126</v>
      </c>
      <c r="B214" s="246" t="s">
        <v>468</v>
      </c>
      <c r="C214" s="259" t="s">
        <v>469</v>
      </c>
      <c r="D214" s="247" t="s">
        <v>145</v>
      </c>
      <c r="E214" s="248">
        <v>2.7</v>
      </c>
      <c r="F214" s="249"/>
      <c r="G214" s="250">
        <f>ROUND(E214*F214,2)</f>
        <v>0</v>
      </c>
      <c r="H214" s="249"/>
      <c r="I214" s="250">
        <f>ROUND(E214*H214,2)</f>
        <v>0</v>
      </c>
      <c r="J214" s="249"/>
      <c r="K214" s="250">
        <f>ROUND(E214*J214,2)</f>
        <v>0</v>
      </c>
      <c r="L214" s="250">
        <v>21</v>
      </c>
      <c r="M214" s="250">
        <f>G214*(1+L214/100)</f>
        <v>0</v>
      </c>
      <c r="N214" s="248">
        <v>5.0000000000000002E-5</v>
      </c>
      <c r="O214" s="248">
        <f>ROUND(E214*N214,2)</f>
        <v>0</v>
      </c>
      <c r="P214" s="248">
        <v>1.235E-2</v>
      </c>
      <c r="Q214" s="248">
        <f>ROUND(E214*P214,2)</f>
        <v>0.03</v>
      </c>
      <c r="R214" s="250" t="s">
        <v>465</v>
      </c>
      <c r="S214" s="250" t="s">
        <v>147</v>
      </c>
      <c r="T214" s="251" t="s">
        <v>147</v>
      </c>
      <c r="U214" s="228">
        <v>0.23699999999999999</v>
      </c>
      <c r="V214" s="228">
        <f>ROUND(E214*U214,2)</f>
        <v>0.64</v>
      </c>
      <c r="W214" s="228"/>
      <c r="X214" s="228" t="s">
        <v>148</v>
      </c>
      <c r="Y214" s="228" t="s">
        <v>149</v>
      </c>
      <c r="Z214" s="217"/>
      <c r="AA214" s="217"/>
      <c r="AB214" s="217"/>
      <c r="AC214" s="217"/>
      <c r="AD214" s="217"/>
      <c r="AE214" s="217"/>
      <c r="AF214" s="217"/>
      <c r="AG214" s="217" t="s">
        <v>150</v>
      </c>
      <c r="AH214" s="217"/>
      <c r="AI214" s="217"/>
      <c r="AJ214" s="217"/>
      <c r="AK214" s="217"/>
      <c r="AL214" s="217"/>
      <c r="AM214" s="217"/>
      <c r="AN214" s="217"/>
      <c r="AO214" s="217"/>
      <c r="AP214" s="217"/>
      <c r="AQ214" s="217"/>
      <c r="AR214" s="217"/>
      <c r="AS214" s="217"/>
      <c r="AT214" s="217"/>
      <c r="AU214" s="217"/>
      <c r="AV214" s="217"/>
      <c r="AW214" s="217"/>
      <c r="AX214" s="217"/>
      <c r="AY214" s="217"/>
      <c r="AZ214" s="217"/>
      <c r="BA214" s="217"/>
      <c r="BB214" s="217"/>
      <c r="BC214" s="217"/>
      <c r="BD214" s="217"/>
      <c r="BE214" s="217"/>
      <c r="BF214" s="217"/>
      <c r="BG214" s="217"/>
      <c r="BH214" s="217"/>
    </row>
    <row r="215" spans="1:60" ht="22.5" outlineLevel="1" x14ac:dyDescent="0.2">
      <c r="A215" s="238">
        <v>127</v>
      </c>
      <c r="B215" s="239" t="s">
        <v>470</v>
      </c>
      <c r="C215" s="260" t="s">
        <v>471</v>
      </c>
      <c r="D215" s="240" t="s">
        <v>145</v>
      </c>
      <c r="E215" s="241">
        <v>1</v>
      </c>
      <c r="F215" s="242"/>
      <c r="G215" s="243">
        <f>ROUND(E215*F215,2)</f>
        <v>0</v>
      </c>
      <c r="H215" s="242"/>
      <c r="I215" s="243">
        <f>ROUND(E215*H215,2)</f>
        <v>0</v>
      </c>
      <c r="J215" s="242"/>
      <c r="K215" s="243">
        <f>ROUND(E215*J215,2)</f>
        <v>0</v>
      </c>
      <c r="L215" s="243">
        <v>21</v>
      </c>
      <c r="M215" s="243">
        <f>G215*(1+L215/100)</f>
        <v>0</v>
      </c>
      <c r="N215" s="241">
        <v>7.45E-3</v>
      </c>
      <c r="O215" s="241">
        <f>ROUND(E215*N215,2)</f>
        <v>0.01</v>
      </c>
      <c r="P215" s="241">
        <v>0</v>
      </c>
      <c r="Q215" s="241">
        <f>ROUND(E215*P215,2)</f>
        <v>0</v>
      </c>
      <c r="R215" s="243" t="s">
        <v>168</v>
      </c>
      <c r="S215" s="243" t="s">
        <v>147</v>
      </c>
      <c r="T215" s="244" t="s">
        <v>147</v>
      </c>
      <c r="U215" s="228">
        <v>0</v>
      </c>
      <c r="V215" s="228">
        <f>ROUND(E215*U215,2)</f>
        <v>0</v>
      </c>
      <c r="W215" s="228"/>
      <c r="X215" s="228" t="s">
        <v>170</v>
      </c>
      <c r="Y215" s="228" t="s">
        <v>149</v>
      </c>
      <c r="Z215" s="217"/>
      <c r="AA215" s="217"/>
      <c r="AB215" s="217"/>
      <c r="AC215" s="217"/>
      <c r="AD215" s="217"/>
      <c r="AE215" s="217"/>
      <c r="AF215" s="217"/>
      <c r="AG215" s="217" t="s">
        <v>171</v>
      </c>
      <c r="AH215" s="217"/>
      <c r="AI215" s="217"/>
      <c r="AJ215" s="217"/>
      <c r="AK215" s="217"/>
      <c r="AL215" s="217"/>
      <c r="AM215" s="217"/>
      <c r="AN215" s="217"/>
      <c r="AO215" s="217"/>
      <c r="AP215" s="217"/>
      <c r="AQ215" s="217"/>
      <c r="AR215" s="217"/>
      <c r="AS215" s="217"/>
      <c r="AT215" s="217"/>
      <c r="AU215" s="217"/>
      <c r="AV215" s="217"/>
      <c r="AW215" s="217"/>
      <c r="AX215" s="217"/>
      <c r="AY215" s="217"/>
      <c r="AZ215" s="217"/>
      <c r="BA215" s="217"/>
      <c r="BB215" s="217"/>
      <c r="BC215" s="217"/>
      <c r="BD215" s="217"/>
      <c r="BE215" s="217"/>
      <c r="BF215" s="217"/>
      <c r="BG215" s="217"/>
      <c r="BH215" s="217"/>
    </row>
    <row r="216" spans="1:60" outlineLevel="1" x14ac:dyDescent="0.2">
      <c r="A216" s="224">
        <v>128</v>
      </c>
      <c r="B216" s="225" t="s">
        <v>472</v>
      </c>
      <c r="C216" s="263" t="s">
        <v>473</v>
      </c>
      <c r="D216" s="226" t="s">
        <v>0</v>
      </c>
      <c r="E216" s="255"/>
      <c r="F216" s="229"/>
      <c r="G216" s="228">
        <f>ROUND(E216*F216,2)</f>
        <v>0</v>
      </c>
      <c r="H216" s="229"/>
      <c r="I216" s="228">
        <f>ROUND(E216*H216,2)</f>
        <v>0</v>
      </c>
      <c r="J216" s="229"/>
      <c r="K216" s="228">
        <f>ROUND(E216*J216,2)</f>
        <v>0</v>
      </c>
      <c r="L216" s="228">
        <v>21</v>
      </c>
      <c r="M216" s="228">
        <f>G216*(1+L216/100)</f>
        <v>0</v>
      </c>
      <c r="N216" s="227">
        <v>0</v>
      </c>
      <c r="O216" s="227">
        <f>ROUND(E216*N216,2)</f>
        <v>0</v>
      </c>
      <c r="P216" s="227">
        <v>0</v>
      </c>
      <c r="Q216" s="227">
        <f>ROUND(E216*P216,2)</f>
        <v>0</v>
      </c>
      <c r="R216" s="228" t="s">
        <v>465</v>
      </c>
      <c r="S216" s="228" t="s">
        <v>147</v>
      </c>
      <c r="T216" s="228" t="s">
        <v>147</v>
      </c>
      <c r="U216" s="228">
        <v>0</v>
      </c>
      <c r="V216" s="228">
        <f>ROUND(E216*U216,2)</f>
        <v>0</v>
      </c>
      <c r="W216" s="228"/>
      <c r="X216" s="228" t="s">
        <v>242</v>
      </c>
      <c r="Y216" s="228" t="s">
        <v>149</v>
      </c>
      <c r="Z216" s="217"/>
      <c r="AA216" s="217"/>
      <c r="AB216" s="217"/>
      <c r="AC216" s="217"/>
      <c r="AD216" s="217"/>
      <c r="AE216" s="217"/>
      <c r="AF216" s="217"/>
      <c r="AG216" s="217" t="s">
        <v>243</v>
      </c>
      <c r="AH216" s="217"/>
      <c r="AI216" s="217"/>
      <c r="AJ216" s="217"/>
      <c r="AK216" s="217"/>
      <c r="AL216" s="217"/>
      <c r="AM216" s="217"/>
      <c r="AN216" s="217"/>
      <c r="AO216" s="217"/>
      <c r="AP216" s="217"/>
      <c r="AQ216" s="217"/>
      <c r="AR216" s="217"/>
      <c r="AS216" s="217"/>
      <c r="AT216" s="217"/>
      <c r="AU216" s="217"/>
      <c r="AV216" s="217"/>
      <c r="AW216" s="217"/>
      <c r="AX216" s="217"/>
      <c r="AY216" s="217"/>
      <c r="AZ216" s="217"/>
      <c r="BA216" s="217"/>
      <c r="BB216" s="217"/>
      <c r="BC216" s="217"/>
      <c r="BD216" s="217"/>
      <c r="BE216" s="217"/>
      <c r="BF216" s="217"/>
      <c r="BG216" s="217"/>
      <c r="BH216" s="217"/>
    </row>
    <row r="217" spans="1:60" x14ac:dyDescent="0.2">
      <c r="A217" s="231" t="s">
        <v>141</v>
      </c>
      <c r="B217" s="232" t="s">
        <v>95</v>
      </c>
      <c r="C217" s="258" t="s">
        <v>96</v>
      </c>
      <c r="D217" s="233"/>
      <c r="E217" s="234"/>
      <c r="F217" s="235"/>
      <c r="G217" s="235">
        <f>SUMIF(AG218:AG233,"&lt;&gt;NOR",G218:G233)</f>
        <v>0</v>
      </c>
      <c r="H217" s="235"/>
      <c r="I217" s="235">
        <f>SUM(I218:I233)</f>
        <v>0</v>
      </c>
      <c r="J217" s="235"/>
      <c r="K217" s="235">
        <f>SUM(K218:K233)</f>
        <v>0</v>
      </c>
      <c r="L217" s="235"/>
      <c r="M217" s="235">
        <f>SUM(M218:M233)</f>
        <v>0</v>
      </c>
      <c r="N217" s="234"/>
      <c r="O217" s="234">
        <f>SUM(O218:O233)</f>
        <v>0.03</v>
      </c>
      <c r="P217" s="234"/>
      <c r="Q217" s="234">
        <f>SUM(Q218:Q233)</f>
        <v>0</v>
      </c>
      <c r="R217" s="235"/>
      <c r="S217" s="235"/>
      <c r="T217" s="236"/>
      <c r="U217" s="230"/>
      <c r="V217" s="230">
        <f>SUM(V218:V233)</f>
        <v>52.69</v>
      </c>
      <c r="W217" s="230"/>
      <c r="X217" s="230"/>
      <c r="Y217" s="230"/>
      <c r="AG217" t="s">
        <v>142</v>
      </c>
    </row>
    <row r="218" spans="1:60" outlineLevel="1" x14ac:dyDescent="0.2">
      <c r="A218" s="238">
        <v>129</v>
      </c>
      <c r="B218" s="239" t="s">
        <v>474</v>
      </c>
      <c r="C218" s="260" t="s">
        <v>475</v>
      </c>
      <c r="D218" s="240" t="s">
        <v>232</v>
      </c>
      <c r="E218" s="241">
        <v>17.28</v>
      </c>
      <c r="F218" s="242"/>
      <c r="G218" s="243">
        <f>ROUND(E218*F218,2)</f>
        <v>0</v>
      </c>
      <c r="H218" s="242"/>
      <c r="I218" s="243">
        <f>ROUND(E218*H218,2)</f>
        <v>0</v>
      </c>
      <c r="J218" s="242"/>
      <c r="K218" s="243">
        <f>ROUND(E218*J218,2)</f>
        <v>0</v>
      </c>
      <c r="L218" s="243">
        <v>21</v>
      </c>
      <c r="M218" s="243">
        <f>G218*(1+L218/100)</f>
        <v>0</v>
      </c>
      <c r="N218" s="241">
        <v>6.0000000000000002E-5</v>
      </c>
      <c r="O218" s="241">
        <f>ROUND(E218*N218,2)</f>
        <v>0</v>
      </c>
      <c r="P218" s="241">
        <v>0</v>
      </c>
      <c r="Q218" s="241">
        <f>ROUND(E218*P218,2)</f>
        <v>0</v>
      </c>
      <c r="R218" s="243" t="s">
        <v>476</v>
      </c>
      <c r="S218" s="243" t="s">
        <v>147</v>
      </c>
      <c r="T218" s="244" t="s">
        <v>147</v>
      </c>
      <c r="U218" s="228">
        <v>0.49</v>
      </c>
      <c r="V218" s="228">
        <f>ROUND(E218*U218,2)</f>
        <v>8.4700000000000006</v>
      </c>
      <c r="W218" s="228"/>
      <c r="X218" s="228" t="s">
        <v>148</v>
      </c>
      <c r="Y218" s="228" t="s">
        <v>149</v>
      </c>
      <c r="Z218" s="217"/>
      <c r="AA218" s="217"/>
      <c r="AB218" s="217"/>
      <c r="AC218" s="217"/>
      <c r="AD218" s="217"/>
      <c r="AE218" s="217"/>
      <c r="AF218" s="217"/>
      <c r="AG218" s="217" t="s">
        <v>150</v>
      </c>
      <c r="AH218" s="217"/>
      <c r="AI218" s="217"/>
      <c r="AJ218" s="217"/>
      <c r="AK218" s="217"/>
      <c r="AL218" s="217"/>
      <c r="AM218" s="217"/>
      <c r="AN218" s="217"/>
      <c r="AO218" s="217"/>
      <c r="AP218" s="217"/>
      <c r="AQ218" s="217"/>
      <c r="AR218" s="217"/>
      <c r="AS218" s="217"/>
      <c r="AT218" s="217"/>
      <c r="AU218" s="217"/>
      <c r="AV218" s="217"/>
      <c r="AW218" s="217"/>
      <c r="AX218" s="217"/>
      <c r="AY218" s="217"/>
      <c r="AZ218" s="217"/>
      <c r="BA218" s="217"/>
      <c r="BB218" s="217"/>
      <c r="BC218" s="217"/>
      <c r="BD218" s="217"/>
      <c r="BE218" s="217"/>
      <c r="BF218" s="217"/>
      <c r="BG218" s="217"/>
      <c r="BH218" s="217"/>
    </row>
    <row r="219" spans="1:60" outlineLevel="2" x14ac:dyDescent="0.2">
      <c r="A219" s="224"/>
      <c r="B219" s="225"/>
      <c r="C219" s="265" t="s">
        <v>477</v>
      </c>
      <c r="D219" s="257"/>
      <c r="E219" s="257"/>
      <c r="F219" s="257"/>
      <c r="G219" s="257"/>
      <c r="H219" s="228"/>
      <c r="I219" s="228"/>
      <c r="J219" s="228"/>
      <c r="K219" s="228"/>
      <c r="L219" s="228"/>
      <c r="M219" s="228"/>
      <c r="N219" s="227"/>
      <c r="O219" s="227"/>
      <c r="P219" s="227"/>
      <c r="Q219" s="227"/>
      <c r="R219" s="228"/>
      <c r="S219" s="228"/>
      <c r="T219" s="228"/>
      <c r="U219" s="228"/>
      <c r="V219" s="228"/>
      <c r="W219" s="228"/>
      <c r="X219" s="228"/>
      <c r="Y219" s="228"/>
      <c r="Z219" s="217"/>
      <c r="AA219" s="217"/>
      <c r="AB219" s="217"/>
      <c r="AC219" s="217"/>
      <c r="AD219" s="217"/>
      <c r="AE219" s="217"/>
      <c r="AF219" s="217"/>
      <c r="AG219" s="217" t="s">
        <v>178</v>
      </c>
      <c r="AH219" s="217"/>
      <c r="AI219" s="217"/>
      <c r="AJ219" s="217"/>
      <c r="AK219" s="217"/>
      <c r="AL219" s="217"/>
      <c r="AM219" s="217"/>
      <c r="AN219" s="217"/>
      <c r="AO219" s="217"/>
      <c r="AP219" s="217"/>
      <c r="AQ219" s="217"/>
      <c r="AR219" s="217"/>
      <c r="AS219" s="217"/>
      <c r="AT219" s="217"/>
      <c r="AU219" s="217"/>
      <c r="AV219" s="217"/>
      <c r="AW219" s="217"/>
      <c r="AX219" s="217"/>
      <c r="AY219" s="217"/>
      <c r="AZ219" s="217"/>
      <c r="BA219" s="254" t="str">
        <f>C219</f>
        <v>Montáž plastových oken a dveří nebo oken a dveří z europrofilů včetně dodávky a montáže PU pěny a spojovacích prostředků.</v>
      </c>
      <c r="BB219" s="217"/>
      <c r="BC219" s="217"/>
      <c r="BD219" s="217"/>
      <c r="BE219" s="217"/>
      <c r="BF219" s="217"/>
      <c r="BG219" s="217"/>
      <c r="BH219" s="217"/>
    </row>
    <row r="220" spans="1:60" outlineLevel="1" x14ac:dyDescent="0.2">
      <c r="A220" s="245">
        <v>130</v>
      </c>
      <c r="B220" s="246" t="s">
        <v>478</v>
      </c>
      <c r="C220" s="259" t="s">
        <v>479</v>
      </c>
      <c r="D220" s="247" t="s">
        <v>145</v>
      </c>
      <c r="E220" s="248">
        <v>11</v>
      </c>
      <c r="F220" s="249"/>
      <c r="G220" s="250">
        <f>ROUND(E220*F220,2)</f>
        <v>0</v>
      </c>
      <c r="H220" s="249"/>
      <c r="I220" s="250">
        <f>ROUND(E220*H220,2)</f>
        <v>0</v>
      </c>
      <c r="J220" s="249"/>
      <c r="K220" s="250">
        <f>ROUND(E220*J220,2)</f>
        <v>0</v>
      </c>
      <c r="L220" s="250">
        <v>21</v>
      </c>
      <c r="M220" s="250">
        <f>G220*(1+L220/100)</f>
        <v>0</v>
      </c>
      <c r="N220" s="248">
        <v>2.0000000000000002E-5</v>
      </c>
      <c r="O220" s="248">
        <f>ROUND(E220*N220,2)</f>
        <v>0</v>
      </c>
      <c r="P220" s="248">
        <v>0</v>
      </c>
      <c r="Q220" s="248">
        <f>ROUND(E220*P220,2)</f>
        <v>0</v>
      </c>
      <c r="R220" s="250" t="s">
        <v>476</v>
      </c>
      <c r="S220" s="250" t="s">
        <v>147</v>
      </c>
      <c r="T220" s="251" t="s">
        <v>147</v>
      </c>
      <c r="U220" s="228">
        <v>4.0199999999999996</v>
      </c>
      <c r="V220" s="228">
        <f>ROUND(E220*U220,2)</f>
        <v>44.22</v>
      </c>
      <c r="W220" s="228"/>
      <c r="X220" s="228" t="s">
        <v>148</v>
      </c>
      <c r="Y220" s="228" t="s">
        <v>149</v>
      </c>
      <c r="Z220" s="217"/>
      <c r="AA220" s="217"/>
      <c r="AB220" s="217"/>
      <c r="AC220" s="217"/>
      <c r="AD220" s="217"/>
      <c r="AE220" s="217"/>
      <c r="AF220" s="217"/>
      <c r="AG220" s="217" t="s">
        <v>150</v>
      </c>
      <c r="AH220" s="217"/>
      <c r="AI220" s="217"/>
      <c r="AJ220" s="217"/>
      <c r="AK220" s="217"/>
      <c r="AL220" s="217"/>
      <c r="AM220" s="217"/>
      <c r="AN220" s="217"/>
      <c r="AO220" s="217"/>
      <c r="AP220" s="217"/>
      <c r="AQ220" s="217"/>
      <c r="AR220" s="217"/>
      <c r="AS220" s="217"/>
      <c r="AT220" s="217"/>
      <c r="AU220" s="217"/>
      <c r="AV220" s="217"/>
      <c r="AW220" s="217"/>
      <c r="AX220" s="217"/>
      <c r="AY220" s="217"/>
      <c r="AZ220" s="217"/>
      <c r="BA220" s="217"/>
      <c r="BB220" s="217"/>
      <c r="BC220" s="217"/>
      <c r="BD220" s="217"/>
      <c r="BE220" s="217"/>
      <c r="BF220" s="217"/>
      <c r="BG220" s="217"/>
      <c r="BH220" s="217"/>
    </row>
    <row r="221" spans="1:60" ht="22.5" outlineLevel="1" x14ac:dyDescent="0.2">
      <c r="A221" s="245">
        <v>131</v>
      </c>
      <c r="B221" s="246" t="s">
        <v>480</v>
      </c>
      <c r="C221" s="259" t="s">
        <v>481</v>
      </c>
      <c r="D221" s="247" t="s">
        <v>358</v>
      </c>
      <c r="E221" s="248">
        <v>1</v>
      </c>
      <c r="F221" s="249"/>
      <c r="G221" s="250">
        <f>ROUND(E221*F221,2)</f>
        <v>0</v>
      </c>
      <c r="H221" s="249"/>
      <c r="I221" s="250">
        <f>ROUND(E221*H221,2)</f>
        <v>0</v>
      </c>
      <c r="J221" s="249"/>
      <c r="K221" s="250">
        <f>ROUND(E221*J221,2)</f>
        <v>0</v>
      </c>
      <c r="L221" s="250">
        <v>21</v>
      </c>
      <c r="M221" s="250">
        <f>G221*(1+L221/100)</f>
        <v>0</v>
      </c>
      <c r="N221" s="248">
        <v>0</v>
      </c>
      <c r="O221" s="248">
        <f>ROUND(E221*N221,2)</f>
        <v>0</v>
      </c>
      <c r="P221" s="248">
        <v>0</v>
      </c>
      <c r="Q221" s="248">
        <f>ROUND(E221*P221,2)</f>
        <v>0</v>
      </c>
      <c r="R221" s="250"/>
      <c r="S221" s="250" t="s">
        <v>272</v>
      </c>
      <c r="T221" s="251" t="s">
        <v>169</v>
      </c>
      <c r="U221" s="228">
        <v>0</v>
      </c>
      <c r="V221" s="228">
        <f>ROUND(E221*U221,2)</f>
        <v>0</v>
      </c>
      <c r="W221" s="228"/>
      <c r="X221" s="228" t="s">
        <v>148</v>
      </c>
      <c r="Y221" s="228" t="s">
        <v>149</v>
      </c>
      <c r="Z221" s="217"/>
      <c r="AA221" s="217"/>
      <c r="AB221" s="217"/>
      <c r="AC221" s="217"/>
      <c r="AD221" s="217"/>
      <c r="AE221" s="217"/>
      <c r="AF221" s="217"/>
      <c r="AG221" s="217" t="s">
        <v>150</v>
      </c>
      <c r="AH221" s="217"/>
      <c r="AI221" s="217"/>
      <c r="AJ221" s="217"/>
      <c r="AK221" s="217"/>
      <c r="AL221" s="217"/>
      <c r="AM221" s="217"/>
      <c r="AN221" s="217"/>
      <c r="AO221" s="217"/>
      <c r="AP221" s="217"/>
      <c r="AQ221" s="217"/>
      <c r="AR221" s="217"/>
      <c r="AS221" s="217"/>
      <c r="AT221" s="217"/>
      <c r="AU221" s="217"/>
      <c r="AV221" s="217"/>
      <c r="AW221" s="217"/>
      <c r="AX221" s="217"/>
      <c r="AY221" s="217"/>
      <c r="AZ221" s="217"/>
      <c r="BA221" s="217"/>
      <c r="BB221" s="217"/>
      <c r="BC221" s="217"/>
      <c r="BD221" s="217"/>
      <c r="BE221" s="217"/>
      <c r="BF221" s="217"/>
      <c r="BG221" s="217"/>
      <c r="BH221" s="217"/>
    </row>
    <row r="222" spans="1:60" outlineLevel="1" x14ac:dyDescent="0.2">
      <c r="A222" s="245">
        <v>132</v>
      </c>
      <c r="B222" s="246" t="s">
        <v>482</v>
      </c>
      <c r="C222" s="259" t="s">
        <v>483</v>
      </c>
      <c r="D222" s="247" t="s">
        <v>484</v>
      </c>
      <c r="E222" s="248">
        <v>3</v>
      </c>
      <c r="F222" s="249"/>
      <c r="G222" s="250">
        <f>ROUND(E222*F222,2)</f>
        <v>0</v>
      </c>
      <c r="H222" s="249"/>
      <c r="I222" s="250">
        <f>ROUND(E222*H222,2)</f>
        <v>0</v>
      </c>
      <c r="J222" s="249"/>
      <c r="K222" s="250">
        <f>ROUND(E222*J222,2)</f>
        <v>0</v>
      </c>
      <c r="L222" s="250">
        <v>21</v>
      </c>
      <c r="M222" s="250">
        <f>G222*(1+L222/100)</f>
        <v>0</v>
      </c>
      <c r="N222" s="248">
        <v>0</v>
      </c>
      <c r="O222" s="248">
        <f>ROUND(E222*N222,2)</f>
        <v>0</v>
      </c>
      <c r="P222" s="248">
        <v>0</v>
      </c>
      <c r="Q222" s="248">
        <f>ROUND(E222*P222,2)</f>
        <v>0</v>
      </c>
      <c r="R222" s="250"/>
      <c r="S222" s="250" t="s">
        <v>272</v>
      </c>
      <c r="T222" s="251" t="s">
        <v>169</v>
      </c>
      <c r="U222" s="228">
        <v>0</v>
      </c>
      <c r="V222" s="228">
        <f>ROUND(E222*U222,2)</f>
        <v>0</v>
      </c>
      <c r="W222" s="228"/>
      <c r="X222" s="228" t="s">
        <v>148</v>
      </c>
      <c r="Y222" s="228" t="s">
        <v>149</v>
      </c>
      <c r="Z222" s="217"/>
      <c r="AA222" s="217"/>
      <c r="AB222" s="217"/>
      <c r="AC222" s="217"/>
      <c r="AD222" s="217"/>
      <c r="AE222" s="217"/>
      <c r="AF222" s="217"/>
      <c r="AG222" s="217" t="s">
        <v>150</v>
      </c>
      <c r="AH222" s="217"/>
      <c r="AI222" s="217"/>
      <c r="AJ222" s="217"/>
      <c r="AK222" s="217"/>
      <c r="AL222" s="217"/>
      <c r="AM222" s="217"/>
      <c r="AN222" s="217"/>
      <c r="AO222" s="217"/>
      <c r="AP222" s="217"/>
      <c r="AQ222" s="217"/>
      <c r="AR222" s="217"/>
      <c r="AS222" s="217"/>
      <c r="AT222" s="217"/>
      <c r="AU222" s="217"/>
      <c r="AV222" s="217"/>
      <c r="AW222" s="217"/>
      <c r="AX222" s="217"/>
      <c r="AY222" s="217"/>
      <c r="AZ222" s="217"/>
      <c r="BA222" s="217"/>
      <c r="BB222" s="217"/>
      <c r="BC222" s="217"/>
      <c r="BD222" s="217"/>
      <c r="BE222" s="217"/>
      <c r="BF222" s="217"/>
      <c r="BG222" s="217"/>
      <c r="BH222" s="217"/>
    </row>
    <row r="223" spans="1:60" outlineLevel="1" x14ac:dyDescent="0.2">
      <c r="A223" s="245">
        <v>133</v>
      </c>
      <c r="B223" s="246" t="s">
        <v>485</v>
      </c>
      <c r="C223" s="259" t="s">
        <v>486</v>
      </c>
      <c r="D223" s="247" t="s">
        <v>484</v>
      </c>
      <c r="E223" s="248">
        <v>1</v>
      </c>
      <c r="F223" s="249"/>
      <c r="G223" s="250">
        <f>ROUND(E223*F223,2)</f>
        <v>0</v>
      </c>
      <c r="H223" s="249"/>
      <c r="I223" s="250">
        <f>ROUND(E223*H223,2)</f>
        <v>0</v>
      </c>
      <c r="J223" s="249"/>
      <c r="K223" s="250">
        <f>ROUND(E223*J223,2)</f>
        <v>0</v>
      </c>
      <c r="L223" s="250">
        <v>21</v>
      </c>
      <c r="M223" s="250">
        <f>G223*(1+L223/100)</f>
        <v>0</v>
      </c>
      <c r="N223" s="248">
        <v>0</v>
      </c>
      <c r="O223" s="248">
        <f>ROUND(E223*N223,2)</f>
        <v>0</v>
      </c>
      <c r="P223" s="248">
        <v>0</v>
      </c>
      <c r="Q223" s="248">
        <f>ROUND(E223*P223,2)</f>
        <v>0</v>
      </c>
      <c r="R223" s="250"/>
      <c r="S223" s="250" t="s">
        <v>272</v>
      </c>
      <c r="T223" s="251" t="s">
        <v>273</v>
      </c>
      <c r="U223" s="228">
        <v>0</v>
      </c>
      <c r="V223" s="228">
        <f>ROUND(E223*U223,2)</f>
        <v>0</v>
      </c>
      <c r="W223" s="228"/>
      <c r="X223" s="228" t="s">
        <v>148</v>
      </c>
      <c r="Y223" s="228" t="s">
        <v>149</v>
      </c>
      <c r="Z223" s="217"/>
      <c r="AA223" s="217"/>
      <c r="AB223" s="217"/>
      <c r="AC223" s="217"/>
      <c r="AD223" s="217"/>
      <c r="AE223" s="217"/>
      <c r="AF223" s="217"/>
      <c r="AG223" s="217" t="s">
        <v>150</v>
      </c>
      <c r="AH223" s="217"/>
      <c r="AI223" s="217"/>
      <c r="AJ223" s="217"/>
      <c r="AK223" s="217"/>
      <c r="AL223" s="217"/>
      <c r="AM223" s="217"/>
      <c r="AN223" s="217"/>
      <c r="AO223" s="217"/>
      <c r="AP223" s="217"/>
      <c r="AQ223" s="217"/>
      <c r="AR223" s="217"/>
      <c r="AS223" s="217"/>
      <c r="AT223" s="217"/>
      <c r="AU223" s="217"/>
      <c r="AV223" s="217"/>
      <c r="AW223" s="217"/>
      <c r="AX223" s="217"/>
      <c r="AY223" s="217"/>
      <c r="AZ223" s="217"/>
      <c r="BA223" s="217"/>
      <c r="BB223" s="217"/>
      <c r="BC223" s="217"/>
      <c r="BD223" s="217"/>
      <c r="BE223" s="217"/>
      <c r="BF223" s="217"/>
      <c r="BG223" s="217"/>
      <c r="BH223" s="217"/>
    </row>
    <row r="224" spans="1:60" outlineLevel="1" x14ac:dyDescent="0.2">
      <c r="A224" s="245">
        <v>134</v>
      </c>
      <c r="B224" s="246" t="s">
        <v>487</v>
      </c>
      <c r="C224" s="259" t="s">
        <v>488</v>
      </c>
      <c r="D224" s="247" t="s">
        <v>484</v>
      </c>
      <c r="E224" s="248">
        <v>1</v>
      </c>
      <c r="F224" s="249"/>
      <c r="G224" s="250">
        <f>ROUND(E224*F224,2)</f>
        <v>0</v>
      </c>
      <c r="H224" s="249"/>
      <c r="I224" s="250">
        <f>ROUND(E224*H224,2)</f>
        <v>0</v>
      </c>
      <c r="J224" s="249"/>
      <c r="K224" s="250">
        <f>ROUND(E224*J224,2)</f>
        <v>0</v>
      </c>
      <c r="L224" s="250">
        <v>21</v>
      </c>
      <c r="M224" s="250">
        <f>G224*(1+L224/100)</f>
        <v>0</v>
      </c>
      <c r="N224" s="248">
        <v>0</v>
      </c>
      <c r="O224" s="248">
        <f>ROUND(E224*N224,2)</f>
        <v>0</v>
      </c>
      <c r="P224" s="248">
        <v>0</v>
      </c>
      <c r="Q224" s="248">
        <f>ROUND(E224*P224,2)</f>
        <v>0</v>
      </c>
      <c r="R224" s="250"/>
      <c r="S224" s="250" t="s">
        <v>272</v>
      </c>
      <c r="T224" s="251" t="s">
        <v>273</v>
      </c>
      <c r="U224" s="228">
        <v>0</v>
      </c>
      <c r="V224" s="228">
        <f>ROUND(E224*U224,2)</f>
        <v>0</v>
      </c>
      <c r="W224" s="228"/>
      <c r="X224" s="228" t="s">
        <v>148</v>
      </c>
      <c r="Y224" s="228" t="s">
        <v>149</v>
      </c>
      <c r="Z224" s="217"/>
      <c r="AA224" s="217"/>
      <c r="AB224" s="217"/>
      <c r="AC224" s="217"/>
      <c r="AD224" s="217"/>
      <c r="AE224" s="217"/>
      <c r="AF224" s="217"/>
      <c r="AG224" s="217" t="s">
        <v>150</v>
      </c>
      <c r="AH224" s="217"/>
      <c r="AI224" s="217"/>
      <c r="AJ224" s="217"/>
      <c r="AK224" s="217"/>
      <c r="AL224" s="217"/>
      <c r="AM224" s="217"/>
      <c r="AN224" s="217"/>
      <c r="AO224" s="217"/>
      <c r="AP224" s="217"/>
      <c r="AQ224" s="217"/>
      <c r="AR224" s="217"/>
      <c r="AS224" s="217"/>
      <c r="AT224" s="217"/>
      <c r="AU224" s="217"/>
      <c r="AV224" s="217"/>
      <c r="AW224" s="217"/>
      <c r="AX224" s="217"/>
      <c r="AY224" s="217"/>
      <c r="AZ224" s="217"/>
      <c r="BA224" s="217"/>
      <c r="BB224" s="217"/>
      <c r="BC224" s="217"/>
      <c r="BD224" s="217"/>
      <c r="BE224" s="217"/>
      <c r="BF224" s="217"/>
      <c r="BG224" s="217"/>
      <c r="BH224" s="217"/>
    </row>
    <row r="225" spans="1:60" outlineLevel="1" x14ac:dyDescent="0.2">
      <c r="A225" s="245">
        <v>135</v>
      </c>
      <c r="B225" s="246" t="s">
        <v>489</v>
      </c>
      <c r="C225" s="259" t="s">
        <v>490</v>
      </c>
      <c r="D225" s="247" t="s">
        <v>145</v>
      </c>
      <c r="E225" s="248">
        <v>11</v>
      </c>
      <c r="F225" s="249"/>
      <c r="G225" s="250">
        <f>ROUND(E225*F225,2)</f>
        <v>0</v>
      </c>
      <c r="H225" s="249"/>
      <c r="I225" s="250">
        <f>ROUND(E225*H225,2)</f>
        <v>0</v>
      </c>
      <c r="J225" s="249"/>
      <c r="K225" s="250">
        <f>ROUND(E225*J225,2)</f>
        <v>0</v>
      </c>
      <c r="L225" s="250">
        <v>21</v>
      </c>
      <c r="M225" s="250">
        <f>G225*(1+L225/100)</f>
        <v>0</v>
      </c>
      <c r="N225" s="248">
        <v>8.0000000000000004E-4</v>
      </c>
      <c r="O225" s="248">
        <f>ROUND(E225*N225,2)</f>
        <v>0.01</v>
      </c>
      <c r="P225" s="248">
        <v>0</v>
      </c>
      <c r="Q225" s="248">
        <f>ROUND(E225*P225,2)</f>
        <v>0</v>
      </c>
      <c r="R225" s="250"/>
      <c r="S225" s="250" t="s">
        <v>272</v>
      </c>
      <c r="T225" s="251" t="s">
        <v>147</v>
      </c>
      <c r="U225" s="228">
        <v>0</v>
      </c>
      <c r="V225" s="228">
        <f>ROUND(E225*U225,2)</f>
        <v>0</v>
      </c>
      <c r="W225" s="228"/>
      <c r="X225" s="228" t="s">
        <v>170</v>
      </c>
      <c r="Y225" s="228" t="s">
        <v>149</v>
      </c>
      <c r="Z225" s="217"/>
      <c r="AA225" s="217"/>
      <c r="AB225" s="217"/>
      <c r="AC225" s="217"/>
      <c r="AD225" s="217"/>
      <c r="AE225" s="217"/>
      <c r="AF225" s="217"/>
      <c r="AG225" s="217" t="s">
        <v>171</v>
      </c>
      <c r="AH225" s="217"/>
      <c r="AI225" s="217"/>
      <c r="AJ225" s="217"/>
      <c r="AK225" s="217"/>
      <c r="AL225" s="217"/>
      <c r="AM225" s="217"/>
      <c r="AN225" s="217"/>
      <c r="AO225" s="217"/>
      <c r="AP225" s="217"/>
      <c r="AQ225" s="217"/>
      <c r="AR225" s="217"/>
      <c r="AS225" s="217"/>
      <c r="AT225" s="217"/>
      <c r="AU225" s="217"/>
      <c r="AV225" s="217"/>
      <c r="AW225" s="217"/>
      <c r="AX225" s="217"/>
      <c r="AY225" s="217"/>
      <c r="AZ225" s="217"/>
      <c r="BA225" s="217"/>
      <c r="BB225" s="217"/>
      <c r="BC225" s="217"/>
      <c r="BD225" s="217"/>
      <c r="BE225" s="217"/>
      <c r="BF225" s="217"/>
      <c r="BG225" s="217"/>
      <c r="BH225" s="217"/>
    </row>
    <row r="226" spans="1:60" ht="22.5" outlineLevel="1" x14ac:dyDescent="0.2">
      <c r="A226" s="245">
        <v>136</v>
      </c>
      <c r="B226" s="246" t="s">
        <v>491</v>
      </c>
      <c r="C226" s="259" t="s">
        <v>492</v>
      </c>
      <c r="D226" s="247" t="s">
        <v>145</v>
      </c>
      <c r="E226" s="248">
        <v>1</v>
      </c>
      <c r="F226" s="249"/>
      <c r="G226" s="250">
        <f>ROUND(E226*F226,2)</f>
        <v>0</v>
      </c>
      <c r="H226" s="249"/>
      <c r="I226" s="250">
        <f>ROUND(E226*H226,2)</f>
        <v>0</v>
      </c>
      <c r="J226" s="249"/>
      <c r="K226" s="250">
        <f>ROUND(E226*J226,2)</f>
        <v>0</v>
      </c>
      <c r="L226" s="250">
        <v>21</v>
      </c>
      <c r="M226" s="250">
        <f>G226*(1+L226/100)</f>
        <v>0</v>
      </c>
      <c r="N226" s="248">
        <v>1.9E-2</v>
      </c>
      <c r="O226" s="248">
        <f>ROUND(E226*N226,2)</f>
        <v>0.02</v>
      </c>
      <c r="P226" s="248">
        <v>0</v>
      </c>
      <c r="Q226" s="248">
        <f>ROUND(E226*P226,2)</f>
        <v>0</v>
      </c>
      <c r="R226" s="250"/>
      <c r="S226" s="250" t="s">
        <v>272</v>
      </c>
      <c r="T226" s="251" t="s">
        <v>169</v>
      </c>
      <c r="U226" s="228">
        <v>0</v>
      </c>
      <c r="V226" s="228">
        <f>ROUND(E226*U226,2)</f>
        <v>0</v>
      </c>
      <c r="W226" s="228"/>
      <c r="X226" s="228" t="s">
        <v>170</v>
      </c>
      <c r="Y226" s="228" t="s">
        <v>149</v>
      </c>
      <c r="Z226" s="217"/>
      <c r="AA226" s="217"/>
      <c r="AB226" s="217"/>
      <c r="AC226" s="217"/>
      <c r="AD226" s="217"/>
      <c r="AE226" s="217"/>
      <c r="AF226" s="217"/>
      <c r="AG226" s="217" t="s">
        <v>171</v>
      </c>
      <c r="AH226" s="217"/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217"/>
      <c r="AY226" s="217"/>
      <c r="AZ226" s="217"/>
      <c r="BA226" s="217"/>
      <c r="BB226" s="217"/>
      <c r="BC226" s="217"/>
      <c r="BD226" s="217"/>
      <c r="BE226" s="217"/>
      <c r="BF226" s="217"/>
      <c r="BG226" s="217"/>
      <c r="BH226" s="217"/>
    </row>
    <row r="227" spans="1:60" ht="22.5" outlineLevel="1" x14ac:dyDescent="0.2">
      <c r="A227" s="245">
        <v>137</v>
      </c>
      <c r="B227" s="246" t="s">
        <v>493</v>
      </c>
      <c r="C227" s="259" t="s">
        <v>494</v>
      </c>
      <c r="D227" s="247" t="s">
        <v>484</v>
      </c>
      <c r="E227" s="248">
        <v>2</v>
      </c>
      <c r="F227" s="249"/>
      <c r="G227" s="250">
        <f>ROUND(E227*F227,2)</f>
        <v>0</v>
      </c>
      <c r="H227" s="249"/>
      <c r="I227" s="250">
        <f>ROUND(E227*H227,2)</f>
        <v>0</v>
      </c>
      <c r="J227" s="249"/>
      <c r="K227" s="250">
        <f>ROUND(E227*J227,2)</f>
        <v>0</v>
      </c>
      <c r="L227" s="250">
        <v>21</v>
      </c>
      <c r="M227" s="250">
        <f>G227*(1+L227/100)</f>
        <v>0</v>
      </c>
      <c r="N227" s="248">
        <v>0</v>
      </c>
      <c r="O227" s="248">
        <f>ROUND(E227*N227,2)</f>
        <v>0</v>
      </c>
      <c r="P227" s="248">
        <v>0</v>
      </c>
      <c r="Q227" s="248">
        <f>ROUND(E227*P227,2)</f>
        <v>0</v>
      </c>
      <c r="R227" s="250"/>
      <c r="S227" s="250" t="s">
        <v>272</v>
      </c>
      <c r="T227" s="251" t="s">
        <v>169</v>
      </c>
      <c r="U227" s="228">
        <v>0</v>
      </c>
      <c r="V227" s="228">
        <f>ROUND(E227*U227,2)</f>
        <v>0</v>
      </c>
      <c r="W227" s="228"/>
      <c r="X227" s="228" t="s">
        <v>170</v>
      </c>
      <c r="Y227" s="228" t="s">
        <v>149</v>
      </c>
      <c r="Z227" s="217"/>
      <c r="AA227" s="217"/>
      <c r="AB227" s="217"/>
      <c r="AC227" s="217"/>
      <c r="AD227" s="217"/>
      <c r="AE227" s="217"/>
      <c r="AF227" s="217"/>
      <c r="AG227" s="217" t="s">
        <v>171</v>
      </c>
      <c r="AH227" s="217"/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7"/>
      <c r="AT227" s="217"/>
      <c r="AU227" s="217"/>
      <c r="AV227" s="217"/>
      <c r="AW227" s="217"/>
      <c r="AX227" s="217"/>
      <c r="AY227" s="217"/>
      <c r="AZ227" s="217"/>
      <c r="BA227" s="217"/>
      <c r="BB227" s="217"/>
      <c r="BC227" s="217"/>
      <c r="BD227" s="217"/>
      <c r="BE227" s="217"/>
      <c r="BF227" s="217"/>
      <c r="BG227" s="217"/>
      <c r="BH227" s="217"/>
    </row>
    <row r="228" spans="1:60" ht="22.5" outlineLevel="1" x14ac:dyDescent="0.2">
      <c r="A228" s="245">
        <v>138</v>
      </c>
      <c r="B228" s="246" t="s">
        <v>495</v>
      </c>
      <c r="C228" s="259" t="s">
        <v>496</v>
      </c>
      <c r="D228" s="247" t="s">
        <v>484</v>
      </c>
      <c r="E228" s="248">
        <v>2</v>
      </c>
      <c r="F228" s="249"/>
      <c r="G228" s="250">
        <f>ROUND(E228*F228,2)</f>
        <v>0</v>
      </c>
      <c r="H228" s="249"/>
      <c r="I228" s="250">
        <f>ROUND(E228*H228,2)</f>
        <v>0</v>
      </c>
      <c r="J228" s="249"/>
      <c r="K228" s="250">
        <f>ROUND(E228*J228,2)</f>
        <v>0</v>
      </c>
      <c r="L228" s="250">
        <v>21</v>
      </c>
      <c r="M228" s="250">
        <f>G228*(1+L228/100)</f>
        <v>0</v>
      </c>
      <c r="N228" s="248">
        <v>0</v>
      </c>
      <c r="O228" s="248">
        <f>ROUND(E228*N228,2)</f>
        <v>0</v>
      </c>
      <c r="P228" s="248">
        <v>0</v>
      </c>
      <c r="Q228" s="248">
        <f>ROUND(E228*P228,2)</f>
        <v>0</v>
      </c>
      <c r="R228" s="250"/>
      <c r="S228" s="250" t="s">
        <v>272</v>
      </c>
      <c r="T228" s="251" t="s">
        <v>273</v>
      </c>
      <c r="U228" s="228">
        <v>0</v>
      </c>
      <c r="V228" s="228">
        <f>ROUND(E228*U228,2)</f>
        <v>0</v>
      </c>
      <c r="W228" s="228"/>
      <c r="X228" s="228" t="s">
        <v>170</v>
      </c>
      <c r="Y228" s="228" t="s">
        <v>149</v>
      </c>
      <c r="Z228" s="217"/>
      <c r="AA228" s="217"/>
      <c r="AB228" s="217"/>
      <c r="AC228" s="217"/>
      <c r="AD228" s="217"/>
      <c r="AE228" s="217"/>
      <c r="AF228" s="217"/>
      <c r="AG228" s="217" t="s">
        <v>171</v>
      </c>
      <c r="AH228" s="217"/>
      <c r="AI228" s="217"/>
      <c r="AJ228" s="217"/>
      <c r="AK228" s="217"/>
      <c r="AL228" s="217"/>
      <c r="AM228" s="217"/>
      <c r="AN228" s="217"/>
      <c r="AO228" s="217"/>
      <c r="AP228" s="217"/>
      <c r="AQ228" s="217"/>
      <c r="AR228" s="217"/>
      <c r="AS228" s="217"/>
      <c r="AT228" s="217"/>
      <c r="AU228" s="217"/>
      <c r="AV228" s="217"/>
      <c r="AW228" s="217"/>
      <c r="AX228" s="217"/>
      <c r="AY228" s="217"/>
      <c r="AZ228" s="217"/>
      <c r="BA228" s="217"/>
      <c r="BB228" s="217"/>
      <c r="BC228" s="217"/>
      <c r="BD228" s="217"/>
      <c r="BE228" s="217"/>
      <c r="BF228" s="217"/>
      <c r="BG228" s="217"/>
      <c r="BH228" s="217"/>
    </row>
    <row r="229" spans="1:60" ht="22.5" outlineLevel="1" x14ac:dyDescent="0.2">
      <c r="A229" s="245">
        <v>139</v>
      </c>
      <c r="B229" s="246" t="s">
        <v>497</v>
      </c>
      <c r="C229" s="259" t="s">
        <v>498</v>
      </c>
      <c r="D229" s="247" t="s">
        <v>358</v>
      </c>
      <c r="E229" s="248">
        <v>3</v>
      </c>
      <c r="F229" s="249"/>
      <c r="G229" s="250">
        <f>ROUND(E229*F229,2)</f>
        <v>0</v>
      </c>
      <c r="H229" s="249"/>
      <c r="I229" s="250">
        <f>ROUND(E229*H229,2)</f>
        <v>0</v>
      </c>
      <c r="J229" s="249"/>
      <c r="K229" s="250">
        <f>ROUND(E229*J229,2)</f>
        <v>0</v>
      </c>
      <c r="L229" s="250">
        <v>21</v>
      </c>
      <c r="M229" s="250">
        <f>G229*(1+L229/100)</f>
        <v>0</v>
      </c>
      <c r="N229" s="248">
        <v>0</v>
      </c>
      <c r="O229" s="248">
        <f>ROUND(E229*N229,2)</f>
        <v>0</v>
      </c>
      <c r="P229" s="248">
        <v>0</v>
      </c>
      <c r="Q229" s="248">
        <f>ROUND(E229*P229,2)</f>
        <v>0</v>
      </c>
      <c r="R229" s="250"/>
      <c r="S229" s="250" t="s">
        <v>272</v>
      </c>
      <c r="T229" s="251" t="s">
        <v>273</v>
      </c>
      <c r="U229" s="228">
        <v>0</v>
      </c>
      <c r="V229" s="228">
        <f>ROUND(E229*U229,2)</f>
        <v>0</v>
      </c>
      <c r="W229" s="228"/>
      <c r="X229" s="228" t="s">
        <v>170</v>
      </c>
      <c r="Y229" s="228" t="s">
        <v>149</v>
      </c>
      <c r="Z229" s="217"/>
      <c r="AA229" s="217"/>
      <c r="AB229" s="217"/>
      <c r="AC229" s="217"/>
      <c r="AD229" s="217"/>
      <c r="AE229" s="217"/>
      <c r="AF229" s="217"/>
      <c r="AG229" s="217" t="s">
        <v>171</v>
      </c>
      <c r="AH229" s="217"/>
      <c r="AI229" s="217"/>
      <c r="AJ229" s="217"/>
      <c r="AK229" s="217"/>
      <c r="AL229" s="217"/>
      <c r="AM229" s="217"/>
      <c r="AN229" s="217"/>
      <c r="AO229" s="217"/>
      <c r="AP229" s="217"/>
      <c r="AQ229" s="217"/>
      <c r="AR229" s="217"/>
      <c r="AS229" s="217"/>
      <c r="AT229" s="217"/>
      <c r="AU229" s="217"/>
      <c r="AV229" s="217"/>
      <c r="AW229" s="217"/>
      <c r="AX229" s="217"/>
      <c r="AY229" s="217"/>
      <c r="AZ229" s="217"/>
      <c r="BA229" s="217"/>
      <c r="BB229" s="217"/>
      <c r="BC229" s="217"/>
      <c r="BD229" s="217"/>
      <c r="BE229" s="217"/>
      <c r="BF229" s="217"/>
      <c r="BG229" s="217"/>
      <c r="BH229" s="217"/>
    </row>
    <row r="230" spans="1:60" ht="22.5" outlineLevel="1" x14ac:dyDescent="0.2">
      <c r="A230" s="245">
        <v>140</v>
      </c>
      <c r="B230" s="246" t="s">
        <v>499</v>
      </c>
      <c r="C230" s="259" t="s">
        <v>500</v>
      </c>
      <c r="D230" s="247" t="s">
        <v>484</v>
      </c>
      <c r="E230" s="248">
        <v>2</v>
      </c>
      <c r="F230" s="249"/>
      <c r="G230" s="250">
        <f>ROUND(E230*F230,2)</f>
        <v>0</v>
      </c>
      <c r="H230" s="249"/>
      <c r="I230" s="250">
        <f>ROUND(E230*H230,2)</f>
        <v>0</v>
      </c>
      <c r="J230" s="249"/>
      <c r="K230" s="250">
        <f>ROUND(E230*J230,2)</f>
        <v>0</v>
      </c>
      <c r="L230" s="250">
        <v>21</v>
      </c>
      <c r="M230" s="250">
        <f>G230*(1+L230/100)</f>
        <v>0</v>
      </c>
      <c r="N230" s="248">
        <v>0</v>
      </c>
      <c r="O230" s="248">
        <f>ROUND(E230*N230,2)</f>
        <v>0</v>
      </c>
      <c r="P230" s="248">
        <v>0</v>
      </c>
      <c r="Q230" s="248">
        <f>ROUND(E230*P230,2)</f>
        <v>0</v>
      </c>
      <c r="R230" s="250"/>
      <c r="S230" s="250" t="s">
        <v>272</v>
      </c>
      <c r="T230" s="251" t="s">
        <v>273</v>
      </c>
      <c r="U230" s="228">
        <v>0</v>
      </c>
      <c r="V230" s="228">
        <f>ROUND(E230*U230,2)</f>
        <v>0</v>
      </c>
      <c r="W230" s="228"/>
      <c r="X230" s="228" t="s">
        <v>170</v>
      </c>
      <c r="Y230" s="228" t="s">
        <v>149</v>
      </c>
      <c r="Z230" s="217"/>
      <c r="AA230" s="217"/>
      <c r="AB230" s="217"/>
      <c r="AC230" s="217"/>
      <c r="AD230" s="217"/>
      <c r="AE230" s="217"/>
      <c r="AF230" s="217"/>
      <c r="AG230" s="217" t="s">
        <v>171</v>
      </c>
      <c r="AH230" s="217"/>
      <c r="AI230" s="217"/>
      <c r="AJ230" s="217"/>
      <c r="AK230" s="217"/>
      <c r="AL230" s="217"/>
      <c r="AM230" s="217"/>
      <c r="AN230" s="217"/>
      <c r="AO230" s="217"/>
      <c r="AP230" s="217"/>
      <c r="AQ230" s="217"/>
      <c r="AR230" s="217"/>
      <c r="AS230" s="217"/>
      <c r="AT230" s="217"/>
      <c r="AU230" s="217"/>
      <c r="AV230" s="217"/>
      <c r="AW230" s="217"/>
      <c r="AX230" s="217"/>
      <c r="AY230" s="217"/>
      <c r="AZ230" s="217"/>
      <c r="BA230" s="217"/>
      <c r="BB230" s="217"/>
      <c r="BC230" s="217"/>
      <c r="BD230" s="217"/>
      <c r="BE230" s="217"/>
      <c r="BF230" s="217"/>
      <c r="BG230" s="217"/>
      <c r="BH230" s="217"/>
    </row>
    <row r="231" spans="1:60" ht="22.5" outlineLevel="1" x14ac:dyDescent="0.2">
      <c r="A231" s="238">
        <v>141</v>
      </c>
      <c r="B231" s="239" t="s">
        <v>501</v>
      </c>
      <c r="C231" s="260" t="s">
        <v>502</v>
      </c>
      <c r="D231" s="240" t="s">
        <v>484</v>
      </c>
      <c r="E231" s="241">
        <v>1</v>
      </c>
      <c r="F231" s="242"/>
      <c r="G231" s="243">
        <f>ROUND(E231*F231,2)</f>
        <v>0</v>
      </c>
      <c r="H231" s="242"/>
      <c r="I231" s="243">
        <f>ROUND(E231*H231,2)</f>
        <v>0</v>
      </c>
      <c r="J231" s="242"/>
      <c r="K231" s="243">
        <f>ROUND(E231*J231,2)</f>
        <v>0</v>
      </c>
      <c r="L231" s="243">
        <v>21</v>
      </c>
      <c r="M231" s="243">
        <f>G231*(1+L231/100)</f>
        <v>0</v>
      </c>
      <c r="N231" s="241">
        <v>0</v>
      </c>
      <c r="O231" s="241">
        <f>ROUND(E231*N231,2)</f>
        <v>0</v>
      </c>
      <c r="P231" s="241">
        <v>0</v>
      </c>
      <c r="Q231" s="241">
        <f>ROUND(E231*P231,2)</f>
        <v>0</v>
      </c>
      <c r="R231" s="243"/>
      <c r="S231" s="243" t="s">
        <v>272</v>
      </c>
      <c r="T231" s="244" t="s">
        <v>273</v>
      </c>
      <c r="U231" s="228">
        <v>0</v>
      </c>
      <c r="V231" s="228">
        <f>ROUND(E231*U231,2)</f>
        <v>0</v>
      </c>
      <c r="W231" s="228"/>
      <c r="X231" s="228" t="s">
        <v>170</v>
      </c>
      <c r="Y231" s="228" t="s">
        <v>149</v>
      </c>
      <c r="Z231" s="217"/>
      <c r="AA231" s="217"/>
      <c r="AB231" s="217"/>
      <c r="AC231" s="217"/>
      <c r="AD231" s="217"/>
      <c r="AE231" s="217"/>
      <c r="AF231" s="217"/>
      <c r="AG231" s="217" t="s">
        <v>171</v>
      </c>
      <c r="AH231" s="217"/>
      <c r="AI231" s="217"/>
      <c r="AJ231" s="217"/>
      <c r="AK231" s="217"/>
      <c r="AL231" s="217"/>
      <c r="AM231" s="217"/>
      <c r="AN231" s="217"/>
      <c r="AO231" s="217"/>
      <c r="AP231" s="217"/>
      <c r="AQ231" s="217"/>
      <c r="AR231" s="217"/>
      <c r="AS231" s="217"/>
      <c r="AT231" s="217"/>
      <c r="AU231" s="217"/>
      <c r="AV231" s="217"/>
      <c r="AW231" s="217"/>
      <c r="AX231" s="217"/>
      <c r="AY231" s="217"/>
      <c r="AZ231" s="217"/>
      <c r="BA231" s="217"/>
      <c r="BB231" s="217"/>
      <c r="BC231" s="217"/>
      <c r="BD231" s="217"/>
      <c r="BE231" s="217"/>
      <c r="BF231" s="217"/>
      <c r="BG231" s="217"/>
      <c r="BH231" s="217"/>
    </row>
    <row r="232" spans="1:60" outlineLevel="1" x14ac:dyDescent="0.2">
      <c r="A232" s="224">
        <v>142</v>
      </c>
      <c r="B232" s="225" t="s">
        <v>503</v>
      </c>
      <c r="C232" s="263" t="s">
        <v>504</v>
      </c>
      <c r="D232" s="226" t="s">
        <v>0</v>
      </c>
      <c r="E232" s="255"/>
      <c r="F232" s="229"/>
      <c r="G232" s="228">
        <f>ROUND(E232*F232,2)</f>
        <v>0</v>
      </c>
      <c r="H232" s="229"/>
      <c r="I232" s="228">
        <f>ROUND(E232*H232,2)</f>
        <v>0</v>
      </c>
      <c r="J232" s="229"/>
      <c r="K232" s="228">
        <f>ROUND(E232*J232,2)</f>
        <v>0</v>
      </c>
      <c r="L232" s="228">
        <v>21</v>
      </c>
      <c r="M232" s="228">
        <f>G232*(1+L232/100)</f>
        <v>0</v>
      </c>
      <c r="N232" s="227">
        <v>0</v>
      </c>
      <c r="O232" s="227">
        <f>ROUND(E232*N232,2)</f>
        <v>0</v>
      </c>
      <c r="P232" s="227">
        <v>0</v>
      </c>
      <c r="Q232" s="227">
        <f>ROUND(E232*P232,2)</f>
        <v>0</v>
      </c>
      <c r="R232" s="228" t="s">
        <v>476</v>
      </c>
      <c r="S232" s="228" t="s">
        <v>147</v>
      </c>
      <c r="T232" s="228" t="s">
        <v>147</v>
      </c>
      <c r="U232" s="228">
        <v>0</v>
      </c>
      <c r="V232" s="228">
        <f>ROUND(E232*U232,2)</f>
        <v>0</v>
      </c>
      <c r="W232" s="228"/>
      <c r="X232" s="228" t="s">
        <v>242</v>
      </c>
      <c r="Y232" s="228" t="s">
        <v>149</v>
      </c>
      <c r="Z232" s="217"/>
      <c r="AA232" s="217"/>
      <c r="AB232" s="217"/>
      <c r="AC232" s="217"/>
      <c r="AD232" s="217"/>
      <c r="AE232" s="217"/>
      <c r="AF232" s="217"/>
      <c r="AG232" s="217" t="s">
        <v>243</v>
      </c>
      <c r="AH232" s="217"/>
      <c r="AI232" s="217"/>
      <c r="AJ232" s="217"/>
      <c r="AK232" s="217"/>
      <c r="AL232" s="217"/>
      <c r="AM232" s="217"/>
      <c r="AN232" s="217"/>
      <c r="AO232" s="217"/>
      <c r="AP232" s="217"/>
      <c r="AQ232" s="217"/>
      <c r="AR232" s="217"/>
      <c r="AS232" s="217"/>
      <c r="AT232" s="217"/>
      <c r="AU232" s="217"/>
      <c r="AV232" s="217"/>
      <c r="AW232" s="217"/>
      <c r="AX232" s="217"/>
      <c r="AY232" s="217"/>
      <c r="AZ232" s="217"/>
      <c r="BA232" s="217"/>
      <c r="BB232" s="217"/>
      <c r="BC232" s="217"/>
      <c r="BD232" s="217"/>
      <c r="BE232" s="217"/>
      <c r="BF232" s="217"/>
      <c r="BG232" s="217"/>
      <c r="BH232" s="217"/>
    </row>
    <row r="233" spans="1:60" outlineLevel="2" x14ac:dyDescent="0.2">
      <c r="A233" s="224"/>
      <c r="B233" s="225"/>
      <c r="C233" s="264" t="s">
        <v>505</v>
      </c>
      <c r="D233" s="256"/>
      <c r="E233" s="256"/>
      <c r="F233" s="256"/>
      <c r="G233" s="256"/>
      <c r="H233" s="228"/>
      <c r="I233" s="228"/>
      <c r="J233" s="228"/>
      <c r="K233" s="228"/>
      <c r="L233" s="228"/>
      <c r="M233" s="228"/>
      <c r="N233" s="227"/>
      <c r="O233" s="227"/>
      <c r="P233" s="227"/>
      <c r="Q233" s="227"/>
      <c r="R233" s="228"/>
      <c r="S233" s="228"/>
      <c r="T233" s="228"/>
      <c r="U233" s="228"/>
      <c r="V233" s="228"/>
      <c r="W233" s="228"/>
      <c r="X233" s="228"/>
      <c r="Y233" s="228"/>
      <c r="Z233" s="217"/>
      <c r="AA233" s="217"/>
      <c r="AB233" s="217"/>
      <c r="AC233" s="217"/>
      <c r="AD233" s="217"/>
      <c r="AE233" s="217"/>
      <c r="AF233" s="217"/>
      <c r="AG233" s="217" t="s">
        <v>155</v>
      </c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7"/>
      <c r="AY233" s="217"/>
      <c r="AZ233" s="217"/>
      <c r="BA233" s="217"/>
      <c r="BB233" s="217"/>
      <c r="BC233" s="217"/>
      <c r="BD233" s="217"/>
      <c r="BE233" s="217"/>
      <c r="BF233" s="217"/>
      <c r="BG233" s="217"/>
      <c r="BH233" s="217"/>
    </row>
    <row r="234" spans="1:60" x14ac:dyDescent="0.2">
      <c r="A234" s="231" t="s">
        <v>141</v>
      </c>
      <c r="B234" s="232" t="s">
        <v>97</v>
      </c>
      <c r="C234" s="258" t="s">
        <v>98</v>
      </c>
      <c r="D234" s="233"/>
      <c r="E234" s="234"/>
      <c r="F234" s="235"/>
      <c r="G234" s="235">
        <f>SUMIF(AG235:AG240,"&lt;&gt;NOR",G235:G240)</f>
        <v>0</v>
      </c>
      <c r="H234" s="235"/>
      <c r="I234" s="235">
        <f>SUM(I235:I240)</f>
        <v>0</v>
      </c>
      <c r="J234" s="235"/>
      <c r="K234" s="235">
        <f>SUM(K235:K240)</f>
        <v>0</v>
      </c>
      <c r="L234" s="235"/>
      <c r="M234" s="235">
        <f>SUM(M235:M240)</f>
        <v>0</v>
      </c>
      <c r="N234" s="234"/>
      <c r="O234" s="234">
        <f>SUM(O235:O240)</f>
        <v>0</v>
      </c>
      <c r="P234" s="234"/>
      <c r="Q234" s="234">
        <f>SUM(Q235:Q240)</f>
        <v>0.3</v>
      </c>
      <c r="R234" s="235"/>
      <c r="S234" s="235"/>
      <c r="T234" s="236"/>
      <c r="U234" s="230"/>
      <c r="V234" s="230">
        <f>SUM(V235:V240)</f>
        <v>27.57</v>
      </c>
      <c r="W234" s="230"/>
      <c r="X234" s="230"/>
      <c r="Y234" s="230"/>
      <c r="AG234" t="s">
        <v>142</v>
      </c>
    </row>
    <row r="235" spans="1:60" outlineLevel="1" x14ac:dyDescent="0.2">
      <c r="A235" s="245">
        <v>143</v>
      </c>
      <c r="B235" s="246" t="s">
        <v>506</v>
      </c>
      <c r="C235" s="259" t="s">
        <v>507</v>
      </c>
      <c r="D235" s="247" t="s">
        <v>158</v>
      </c>
      <c r="E235" s="248">
        <v>41.9148</v>
      </c>
      <c r="F235" s="249"/>
      <c r="G235" s="250">
        <f>ROUND(E235*F235,2)</f>
        <v>0</v>
      </c>
      <c r="H235" s="249"/>
      <c r="I235" s="250">
        <f>ROUND(E235*H235,2)</f>
        <v>0</v>
      </c>
      <c r="J235" s="249"/>
      <c r="K235" s="250">
        <f>ROUND(E235*J235,2)</f>
        <v>0</v>
      </c>
      <c r="L235" s="250">
        <v>21</v>
      </c>
      <c r="M235" s="250">
        <f>G235*(1+L235/100)</f>
        <v>0</v>
      </c>
      <c r="N235" s="248">
        <v>0</v>
      </c>
      <c r="O235" s="248">
        <f>ROUND(E235*N235,2)</f>
        <v>0</v>
      </c>
      <c r="P235" s="248">
        <v>5.0000000000000001E-3</v>
      </c>
      <c r="Q235" s="248">
        <f>ROUND(E235*P235,2)</f>
        <v>0.21</v>
      </c>
      <c r="R235" s="250" t="s">
        <v>508</v>
      </c>
      <c r="S235" s="250" t="s">
        <v>147</v>
      </c>
      <c r="T235" s="251" t="s">
        <v>147</v>
      </c>
      <c r="U235" s="228">
        <v>0.51</v>
      </c>
      <c r="V235" s="228">
        <f>ROUND(E235*U235,2)</f>
        <v>21.38</v>
      </c>
      <c r="W235" s="228"/>
      <c r="X235" s="228" t="s">
        <v>148</v>
      </c>
      <c r="Y235" s="228" t="s">
        <v>149</v>
      </c>
      <c r="Z235" s="217"/>
      <c r="AA235" s="217"/>
      <c r="AB235" s="217"/>
      <c r="AC235" s="217"/>
      <c r="AD235" s="217"/>
      <c r="AE235" s="217"/>
      <c r="AF235" s="217"/>
      <c r="AG235" s="217" t="s">
        <v>150</v>
      </c>
      <c r="AH235" s="217"/>
      <c r="AI235" s="217"/>
      <c r="AJ235" s="217"/>
      <c r="AK235" s="217"/>
      <c r="AL235" s="217"/>
      <c r="AM235" s="217"/>
      <c r="AN235" s="217"/>
      <c r="AO235" s="217"/>
      <c r="AP235" s="217"/>
      <c r="AQ235" s="217"/>
      <c r="AR235" s="217"/>
      <c r="AS235" s="217"/>
      <c r="AT235" s="217"/>
      <c r="AU235" s="217"/>
      <c r="AV235" s="217"/>
      <c r="AW235" s="217"/>
      <c r="AX235" s="217"/>
      <c r="AY235" s="217"/>
      <c r="AZ235" s="217"/>
      <c r="BA235" s="217"/>
      <c r="BB235" s="217"/>
      <c r="BC235" s="217"/>
      <c r="BD235" s="217"/>
      <c r="BE235" s="217"/>
      <c r="BF235" s="217"/>
      <c r="BG235" s="217"/>
      <c r="BH235" s="217"/>
    </row>
    <row r="236" spans="1:60" outlineLevel="1" x14ac:dyDescent="0.2">
      <c r="A236" s="245">
        <v>144</v>
      </c>
      <c r="B236" s="246" t="s">
        <v>509</v>
      </c>
      <c r="C236" s="259" t="s">
        <v>510</v>
      </c>
      <c r="D236" s="247" t="s">
        <v>158</v>
      </c>
      <c r="E236" s="248">
        <v>41.9148</v>
      </c>
      <c r="F236" s="249"/>
      <c r="G236" s="250">
        <f>ROUND(E236*F236,2)</f>
        <v>0</v>
      </c>
      <c r="H236" s="249"/>
      <c r="I236" s="250">
        <f>ROUND(E236*H236,2)</f>
        <v>0</v>
      </c>
      <c r="J236" s="249"/>
      <c r="K236" s="250">
        <f>ROUND(E236*J236,2)</f>
        <v>0</v>
      </c>
      <c r="L236" s="250">
        <v>21</v>
      </c>
      <c r="M236" s="250">
        <f>G236*(1+L236/100)</f>
        <v>0</v>
      </c>
      <c r="N236" s="248">
        <v>0</v>
      </c>
      <c r="O236" s="248">
        <f>ROUND(E236*N236,2)</f>
        <v>0</v>
      </c>
      <c r="P236" s="248">
        <v>2E-3</v>
      </c>
      <c r="Q236" s="248">
        <f>ROUND(E236*P236,2)</f>
        <v>0.08</v>
      </c>
      <c r="R236" s="250" t="s">
        <v>508</v>
      </c>
      <c r="S236" s="250" t="s">
        <v>147</v>
      </c>
      <c r="T236" s="251" t="s">
        <v>147</v>
      </c>
      <c r="U236" s="228">
        <v>0.1</v>
      </c>
      <c r="V236" s="228">
        <f>ROUND(E236*U236,2)</f>
        <v>4.1900000000000004</v>
      </c>
      <c r="W236" s="228"/>
      <c r="X236" s="228" t="s">
        <v>148</v>
      </c>
      <c r="Y236" s="228" t="s">
        <v>149</v>
      </c>
      <c r="Z236" s="217"/>
      <c r="AA236" s="217"/>
      <c r="AB236" s="217"/>
      <c r="AC236" s="217"/>
      <c r="AD236" s="217"/>
      <c r="AE236" s="217"/>
      <c r="AF236" s="217"/>
      <c r="AG236" s="217" t="s">
        <v>150</v>
      </c>
      <c r="AH236" s="217"/>
      <c r="AI236" s="217"/>
      <c r="AJ236" s="217"/>
      <c r="AK236" s="217"/>
      <c r="AL236" s="217"/>
      <c r="AM236" s="217"/>
      <c r="AN236" s="217"/>
      <c r="AO236" s="217"/>
      <c r="AP236" s="217"/>
      <c r="AQ236" s="217"/>
      <c r="AR236" s="217"/>
      <c r="AS236" s="217"/>
      <c r="AT236" s="217"/>
      <c r="AU236" s="217"/>
      <c r="AV236" s="217"/>
      <c r="AW236" s="217"/>
      <c r="AX236" s="217"/>
      <c r="AY236" s="217"/>
      <c r="AZ236" s="217"/>
      <c r="BA236" s="217"/>
      <c r="BB236" s="217"/>
      <c r="BC236" s="217"/>
      <c r="BD236" s="217"/>
      <c r="BE236" s="217"/>
      <c r="BF236" s="217"/>
      <c r="BG236" s="217"/>
      <c r="BH236" s="217"/>
    </row>
    <row r="237" spans="1:60" outlineLevel="1" x14ac:dyDescent="0.2">
      <c r="A237" s="245">
        <v>145</v>
      </c>
      <c r="B237" s="246" t="s">
        <v>511</v>
      </c>
      <c r="C237" s="259" t="s">
        <v>512</v>
      </c>
      <c r="D237" s="247" t="s">
        <v>145</v>
      </c>
      <c r="E237" s="248">
        <v>10</v>
      </c>
      <c r="F237" s="249"/>
      <c r="G237" s="250">
        <f>ROUND(E237*F237,2)</f>
        <v>0</v>
      </c>
      <c r="H237" s="249"/>
      <c r="I237" s="250">
        <f>ROUND(E237*H237,2)</f>
        <v>0</v>
      </c>
      <c r="J237" s="249"/>
      <c r="K237" s="250">
        <f>ROUND(E237*J237,2)</f>
        <v>0</v>
      </c>
      <c r="L237" s="250">
        <v>21</v>
      </c>
      <c r="M237" s="250">
        <f>G237*(1+L237/100)</f>
        <v>0</v>
      </c>
      <c r="N237" s="248">
        <v>0</v>
      </c>
      <c r="O237" s="248">
        <f>ROUND(E237*N237,2)</f>
        <v>0</v>
      </c>
      <c r="P237" s="248">
        <v>1E-3</v>
      </c>
      <c r="Q237" s="248">
        <f>ROUND(E237*P237,2)</f>
        <v>0.01</v>
      </c>
      <c r="R237" s="250" t="s">
        <v>508</v>
      </c>
      <c r="S237" s="250" t="s">
        <v>147</v>
      </c>
      <c r="T237" s="251" t="s">
        <v>147</v>
      </c>
      <c r="U237" s="228">
        <v>0.2</v>
      </c>
      <c r="V237" s="228">
        <f>ROUND(E237*U237,2)</f>
        <v>2</v>
      </c>
      <c r="W237" s="228"/>
      <c r="X237" s="228" t="s">
        <v>148</v>
      </c>
      <c r="Y237" s="228" t="s">
        <v>149</v>
      </c>
      <c r="Z237" s="217"/>
      <c r="AA237" s="217"/>
      <c r="AB237" s="217"/>
      <c r="AC237" s="217"/>
      <c r="AD237" s="217"/>
      <c r="AE237" s="217"/>
      <c r="AF237" s="217"/>
      <c r="AG237" s="217" t="s">
        <v>150</v>
      </c>
      <c r="AH237" s="217"/>
      <c r="AI237" s="217"/>
      <c r="AJ237" s="217"/>
      <c r="AK237" s="217"/>
      <c r="AL237" s="217"/>
      <c r="AM237" s="217"/>
      <c r="AN237" s="217"/>
      <c r="AO237" s="217"/>
      <c r="AP237" s="217"/>
      <c r="AQ237" s="217"/>
      <c r="AR237" s="217"/>
      <c r="AS237" s="217"/>
      <c r="AT237" s="217"/>
      <c r="AU237" s="217"/>
      <c r="AV237" s="217"/>
      <c r="AW237" s="217"/>
      <c r="AX237" s="217"/>
      <c r="AY237" s="217"/>
      <c r="AZ237" s="217"/>
      <c r="BA237" s="217"/>
      <c r="BB237" s="217"/>
      <c r="BC237" s="217"/>
      <c r="BD237" s="217"/>
      <c r="BE237" s="217"/>
      <c r="BF237" s="217"/>
      <c r="BG237" s="217"/>
      <c r="BH237" s="217"/>
    </row>
    <row r="238" spans="1:60" outlineLevel="1" x14ac:dyDescent="0.2">
      <c r="A238" s="238">
        <v>146</v>
      </c>
      <c r="B238" s="239" t="s">
        <v>513</v>
      </c>
      <c r="C238" s="260" t="s">
        <v>514</v>
      </c>
      <c r="D238" s="240" t="s">
        <v>358</v>
      </c>
      <c r="E238" s="241">
        <v>3</v>
      </c>
      <c r="F238" s="242"/>
      <c r="G238" s="243">
        <f>ROUND(E238*F238,2)</f>
        <v>0</v>
      </c>
      <c r="H238" s="242"/>
      <c r="I238" s="243">
        <f>ROUND(E238*H238,2)</f>
        <v>0</v>
      </c>
      <c r="J238" s="242"/>
      <c r="K238" s="243">
        <f>ROUND(E238*J238,2)</f>
        <v>0</v>
      </c>
      <c r="L238" s="243">
        <v>21</v>
      </c>
      <c r="M238" s="243">
        <f>G238*(1+L238/100)</f>
        <v>0</v>
      </c>
      <c r="N238" s="241">
        <v>0</v>
      </c>
      <c r="O238" s="241">
        <f>ROUND(E238*N238,2)</f>
        <v>0</v>
      </c>
      <c r="P238" s="241">
        <v>0</v>
      </c>
      <c r="Q238" s="241">
        <f>ROUND(E238*P238,2)</f>
        <v>0</v>
      </c>
      <c r="R238" s="243"/>
      <c r="S238" s="243" t="s">
        <v>272</v>
      </c>
      <c r="T238" s="244" t="s">
        <v>273</v>
      </c>
      <c r="U238" s="228">
        <v>0</v>
      </c>
      <c r="V238" s="228">
        <f>ROUND(E238*U238,2)</f>
        <v>0</v>
      </c>
      <c r="W238" s="228"/>
      <c r="X238" s="228" t="s">
        <v>148</v>
      </c>
      <c r="Y238" s="228" t="s">
        <v>149</v>
      </c>
      <c r="Z238" s="217"/>
      <c r="AA238" s="217"/>
      <c r="AB238" s="217"/>
      <c r="AC238" s="217"/>
      <c r="AD238" s="217"/>
      <c r="AE238" s="217"/>
      <c r="AF238" s="217"/>
      <c r="AG238" s="217" t="s">
        <v>150</v>
      </c>
      <c r="AH238" s="217"/>
      <c r="AI238" s="217"/>
      <c r="AJ238" s="217"/>
      <c r="AK238" s="217"/>
      <c r="AL238" s="217"/>
      <c r="AM238" s="217"/>
      <c r="AN238" s="217"/>
      <c r="AO238" s="217"/>
      <c r="AP238" s="217"/>
      <c r="AQ238" s="217"/>
      <c r="AR238" s="217"/>
      <c r="AS238" s="217"/>
      <c r="AT238" s="217"/>
      <c r="AU238" s="217"/>
      <c r="AV238" s="217"/>
      <c r="AW238" s="217"/>
      <c r="AX238" s="217"/>
      <c r="AY238" s="217"/>
      <c r="AZ238" s="217"/>
      <c r="BA238" s="217"/>
      <c r="BB238" s="217"/>
      <c r="BC238" s="217"/>
      <c r="BD238" s="217"/>
      <c r="BE238" s="217"/>
      <c r="BF238" s="217"/>
      <c r="BG238" s="217"/>
      <c r="BH238" s="217"/>
    </row>
    <row r="239" spans="1:60" outlineLevel="1" x14ac:dyDescent="0.2">
      <c r="A239" s="224">
        <v>147</v>
      </c>
      <c r="B239" s="225" t="s">
        <v>515</v>
      </c>
      <c r="C239" s="263" t="s">
        <v>516</v>
      </c>
      <c r="D239" s="226" t="s">
        <v>0</v>
      </c>
      <c r="E239" s="255"/>
      <c r="F239" s="229"/>
      <c r="G239" s="228">
        <f>ROUND(E239*F239,2)</f>
        <v>0</v>
      </c>
      <c r="H239" s="229"/>
      <c r="I239" s="228">
        <f>ROUND(E239*H239,2)</f>
        <v>0</v>
      </c>
      <c r="J239" s="229"/>
      <c r="K239" s="228">
        <f>ROUND(E239*J239,2)</f>
        <v>0</v>
      </c>
      <c r="L239" s="228">
        <v>21</v>
      </c>
      <c r="M239" s="228">
        <f>G239*(1+L239/100)</f>
        <v>0</v>
      </c>
      <c r="N239" s="227">
        <v>0</v>
      </c>
      <c r="O239" s="227">
        <f>ROUND(E239*N239,2)</f>
        <v>0</v>
      </c>
      <c r="P239" s="227">
        <v>0</v>
      </c>
      <c r="Q239" s="227">
        <f>ROUND(E239*P239,2)</f>
        <v>0</v>
      </c>
      <c r="R239" s="228" t="s">
        <v>508</v>
      </c>
      <c r="S239" s="228" t="s">
        <v>147</v>
      </c>
      <c r="T239" s="228" t="s">
        <v>147</v>
      </c>
      <c r="U239" s="228">
        <v>0</v>
      </c>
      <c r="V239" s="228">
        <f>ROUND(E239*U239,2)</f>
        <v>0</v>
      </c>
      <c r="W239" s="228"/>
      <c r="X239" s="228" t="s">
        <v>242</v>
      </c>
      <c r="Y239" s="228" t="s">
        <v>149</v>
      </c>
      <c r="Z239" s="217"/>
      <c r="AA239" s="217"/>
      <c r="AB239" s="217"/>
      <c r="AC239" s="217"/>
      <c r="AD239" s="217"/>
      <c r="AE239" s="217"/>
      <c r="AF239" s="217"/>
      <c r="AG239" s="217" t="s">
        <v>243</v>
      </c>
      <c r="AH239" s="217"/>
      <c r="AI239" s="217"/>
      <c r="AJ239" s="217"/>
      <c r="AK239" s="217"/>
      <c r="AL239" s="217"/>
      <c r="AM239" s="217"/>
      <c r="AN239" s="217"/>
      <c r="AO239" s="217"/>
      <c r="AP239" s="217"/>
      <c r="AQ239" s="217"/>
      <c r="AR239" s="217"/>
      <c r="AS239" s="217"/>
      <c r="AT239" s="217"/>
      <c r="AU239" s="217"/>
      <c r="AV239" s="217"/>
      <c r="AW239" s="217"/>
      <c r="AX239" s="217"/>
      <c r="AY239" s="217"/>
      <c r="AZ239" s="217"/>
      <c r="BA239" s="217"/>
      <c r="BB239" s="217"/>
      <c r="BC239" s="217"/>
      <c r="BD239" s="217"/>
      <c r="BE239" s="217"/>
      <c r="BF239" s="217"/>
      <c r="BG239" s="217"/>
      <c r="BH239" s="217"/>
    </row>
    <row r="240" spans="1:60" outlineLevel="2" x14ac:dyDescent="0.2">
      <c r="A240" s="224"/>
      <c r="B240" s="225"/>
      <c r="C240" s="264" t="s">
        <v>505</v>
      </c>
      <c r="D240" s="256"/>
      <c r="E240" s="256"/>
      <c r="F240" s="256"/>
      <c r="G240" s="256"/>
      <c r="H240" s="228"/>
      <c r="I240" s="228"/>
      <c r="J240" s="228"/>
      <c r="K240" s="228"/>
      <c r="L240" s="228"/>
      <c r="M240" s="228"/>
      <c r="N240" s="227"/>
      <c r="O240" s="227"/>
      <c r="P240" s="227"/>
      <c r="Q240" s="227"/>
      <c r="R240" s="228"/>
      <c r="S240" s="228"/>
      <c r="T240" s="228"/>
      <c r="U240" s="228"/>
      <c r="V240" s="228"/>
      <c r="W240" s="228"/>
      <c r="X240" s="228"/>
      <c r="Y240" s="228"/>
      <c r="Z240" s="217"/>
      <c r="AA240" s="217"/>
      <c r="AB240" s="217"/>
      <c r="AC240" s="217"/>
      <c r="AD240" s="217"/>
      <c r="AE240" s="217"/>
      <c r="AF240" s="217"/>
      <c r="AG240" s="217" t="s">
        <v>155</v>
      </c>
      <c r="AH240" s="217"/>
      <c r="AI240" s="217"/>
      <c r="AJ240" s="217"/>
      <c r="AK240" s="217"/>
      <c r="AL240" s="217"/>
      <c r="AM240" s="217"/>
      <c r="AN240" s="217"/>
      <c r="AO240" s="217"/>
      <c r="AP240" s="217"/>
      <c r="AQ240" s="217"/>
      <c r="AR240" s="217"/>
      <c r="AS240" s="217"/>
      <c r="AT240" s="217"/>
      <c r="AU240" s="217"/>
      <c r="AV240" s="217"/>
      <c r="AW240" s="217"/>
      <c r="AX240" s="217"/>
      <c r="AY240" s="217"/>
      <c r="AZ240" s="217"/>
      <c r="BA240" s="217"/>
      <c r="BB240" s="217"/>
      <c r="BC240" s="217"/>
      <c r="BD240" s="217"/>
      <c r="BE240" s="217"/>
      <c r="BF240" s="217"/>
      <c r="BG240" s="217"/>
      <c r="BH240" s="217"/>
    </row>
    <row r="241" spans="1:60" x14ac:dyDescent="0.2">
      <c r="A241" s="231" t="s">
        <v>141</v>
      </c>
      <c r="B241" s="232" t="s">
        <v>99</v>
      </c>
      <c r="C241" s="258" t="s">
        <v>100</v>
      </c>
      <c r="D241" s="233"/>
      <c r="E241" s="234"/>
      <c r="F241" s="235"/>
      <c r="G241" s="235">
        <f>SUMIF(AG242:AG251,"&lt;&gt;NOR",G242:G251)</f>
        <v>0</v>
      </c>
      <c r="H241" s="235"/>
      <c r="I241" s="235">
        <f>SUM(I242:I251)</f>
        <v>0</v>
      </c>
      <c r="J241" s="235"/>
      <c r="K241" s="235">
        <f>SUM(K242:K251)</f>
        <v>0</v>
      </c>
      <c r="L241" s="235"/>
      <c r="M241" s="235">
        <f>SUM(M242:M251)</f>
        <v>0</v>
      </c>
      <c r="N241" s="234"/>
      <c r="O241" s="234">
        <f>SUM(O242:O251)</f>
        <v>1.26</v>
      </c>
      <c r="P241" s="234"/>
      <c r="Q241" s="234">
        <f>SUM(Q242:Q251)</f>
        <v>0</v>
      </c>
      <c r="R241" s="235"/>
      <c r="S241" s="235"/>
      <c r="T241" s="236"/>
      <c r="U241" s="230"/>
      <c r="V241" s="230">
        <f>SUM(V242:V251)</f>
        <v>80.38</v>
      </c>
      <c r="W241" s="230"/>
      <c r="X241" s="230"/>
      <c r="Y241" s="230"/>
      <c r="AG241" t="s">
        <v>142</v>
      </c>
    </row>
    <row r="242" spans="1:60" ht="22.5" outlineLevel="1" x14ac:dyDescent="0.2">
      <c r="A242" s="245">
        <v>148</v>
      </c>
      <c r="B242" s="246" t="s">
        <v>517</v>
      </c>
      <c r="C242" s="259" t="s">
        <v>518</v>
      </c>
      <c r="D242" s="247" t="s">
        <v>158</v>
      </c>
      <c r="E242" s="248">
        <v>41.9148</v>
      </c>
      <c r="F242" s="249"/>
      <c r="G242" s="250">
        <f>ROUND(E242*F242,2)</f>
        <v>0</v>
      </c>
      <c r="H242" s="249"/>
      <c r="I242" s="250">
        <f>ROUND(E242*H242,2)</f>
        <v>0</v>
      </c>
      <c r="J242" s="249"/>
      <c r="K242" s="250">
        <f>ROUND(E242*J242,2)</f>
        <v>0</v>
      </c>
      <c r="L242" s="250">
        <v>21</v>
      </c>
      <c r="M242" s="250">
        <f>G242*(1+L242/100)</f>
        <v>0</v>
      </c>
      <c r="N242" s="248">
        <v>0</v>
      </c>
      <c r="O242" s="248">
        <f>ROUND(E242*N242,2)</f>
        <v>0</v>
      </c>
      <c r="P242" s="248">
        <v>0</v>
      </c>
      <c r="Q242" s="248">
        <f>ROUND(E242*P242,2)</f>
        <v>0</v>
      </c>
      <c r="R242" s="250" t="s">
        <v>519</v>
      </c>
      <c r="S242" s="250" t="s">
        <v>147</v>
      </c>
      <c r="T242" s="251" t="s">
        <v>147</v>
      </c>
      <c r="U242" s="228">
        <v>1.6E-2</v>
      </c>
      <c r="V242" s="228">
        <f>ROUND(E242*U242,2)</f>
        <v>0.67</v>
      </c>
      <c r="W242" s="228"/>
      <c r="X242" s="228" t="s">
        <v>148</v>
      </c>
      <c r="Y242" s="228" t="s">
        <v>149</v>
      </c>
      <c r="Z242" s="217"/>
      <c r="AA242" s="217"/>
      <c r="AB242" s="217"/>
      <c r="AC242" s="217"/>
      <c r="AD242" s="217"/>
      <c r="AE242" s="217"/>
      <c r="AF242" s="217"/>
      <c r="AG242" s="217" t="s">
        <v>150</v>
      </c>
      <c r="AH242" s="217"/>
      <c r="AI242" s="217"/>
      <c r="AJ242" s="217"/>
      <c r="AK242" s="217"/>
      <c r="AL242" s="217"/>
      <c r="AM242" s="217"/>
      <c r="AN242" s="217"/>
      <c r="AO242" s="217"/>
      <c r="AP242" s="217"/>
      <c r="AQ242" s="217"/>
      <c r="AR242" s="217"/>
      <c r="AS242" s="217"/>
      <c r="AT242" s="217"/>
      <c r="AU242" s="217"/>
      <c r="AV242" s="217"/>
      <c r="AW242" s="217"/>
      <c r="AX242" s="217"/>
      <c r="AY242" s="217"/>
      <c r="AZ242" s="217"/>
      <c r="BA242" s="217"/>
      <c r="BB242" s="217"/>
      <c r="BC242" s="217"/>
      <c r="BD242" s="217"/>
      <c r="BE242" s="217"/>
      <c r="BF242" s="217"/>
      <c r="BG242" s="217"/>
      <c r="BH242" s="217"/>
    </row>
    <row r="243" spans="1:60" outlineLevel="1" x14ac:dyDescent="0.2">
      <c r="A243" s="245">
        <v>149</v>
      </c>
      <c r="B243" s="246" t="s">
        <v>520</v>
      </c>
      <c r="C243" s="259" t="s">
        <v>521</v>
      </c>
      <c r="D243" s="247" t="s">
        <v>158</v>
      </c>
      <c r="E243" s="248">
        <v>41.9148</v>
      </c>
      <c r="F243" s="249"/>
      <c r="G243" s="250">
        <f>ROUND(E243*F243,2)</f>
        <v>0</v>
      </c>
      <c r="H243" s="249"/>
      <c r="I243" s="250">
        <f>ROUND(E243*H243,2)</f>
        <v>0</v>
      </c>
      <c r="J243" s="249"/>
      <c r="K243" s="250">
        <f>ROUND(E243*J243,2)</f>
        <v>0</v>
      </c>
      <c r="L243" s="250">
        <v>21</v>
      </c>
      <c r="M243" s="250">
        <f>G243*(1+L243/100)</f>
        <v>0</v>
      </c>
      <c r="N243" s="248">
        <v>2.1000000000000001E-4</v>
      </c>
      <c r="O243" s="248">
        <f>ROUND(E243*N243,2)</f>
        <v>0.01</v>
      </c>
      <c r="P243" s="248">
        <v>0</v>
      </c>
      <c r="Q243" s="248">
        <f>ROUND(E243*P243,2)</f>
        <v>0</v>
      </c>
      <c r="R243" s="250" t="s">
        <v>519</v>
      </c>
      <c r="S243" s="250" t="s">
        <v>147</v>
      </c>
      <c r="T243" s="251" t="s">
        <v>147</v>
      </c>
      <c r="U243" s="228">
        <v>0.05</v>
      </c>
      <c r="V243" s="228">
        <f>ROUND(E243*U243,2)</f>
        <v>2.1</v>
      </c>
      <c r="W243" s="228"/>
      <c r="X243" s="228" t="s">
        <v>148</v>
      </c>
      <c r="Y243" s="228" t="s">
        <v>149</v>
      </c>
      <c r="Z243" s="217"/>
      <c r="AA243" s="217"/>
      <c r="AB243" s="217"/>
      <c r="AC243" s="217"/>
      <c r="AD243" s="217"/>
      <c r="AE243" s="217"/>
      <c r="AF243" s="217"/>
      <c r="AG243" s="217" t="s">
        <v>150</v>
      </c>
      <c r="AH243" s="217"/>
      <c r="AI243" s="217"/>
      <c r="AJ243" s="217"/>
      <c r="AK243" s="217"/>
      <c r="AL243" s="217"/>
      <c r="AM243" s="217"/>
      <c r="AN243" s="217"/>
      <c r="AO243" s="217"/>
      <c r="AP243" s="217"/>
      <c r="AQ243" s="217"/>
      <c r="AR243" s="217"/>
      <c r="AS243" s="217"/>
      <c r="AT243" s="217"/>
      <c r="AU243" s="217"/>
      <c r="AV243" s="217"/>
      <c r="AW243" s="217"/>
      <c r="AX243" s="217"/>
      <c r="AY243" s="217"/>
      <c r="AZ243" s="217"/>
      <c r="BA243" s="217"/>
      <c r="BB243" s="217"/>
      <c r="BC243" s="217"/>
      <c r="BD243" s="217"/>
      <c r="BE243" s="217"/>
      <c r="BF243" s="217"/>
      <c r="BG243" s="217"/>
      <c r="BH243" s="217"/>
    </row>
    <row r="244" spans="1:60" ht="22.5" outlineLevel="1" x14ac:dyDescent="0.2">
      <c r="A244" s="245">
        <v>150</v>
      </c>
      <c r="B244" s="246" t="s">
        <v>522</v>
      </c>
      <c r="C244" s="259" t="s">
        <v>523</v>
      </c>
      <c r="D244" s="247" t="s">
        <v>232</v>
      </c>
      <c r="E244" s="248">
        <v>10.28</v>
      </c>
      <c r="F244" s="249"/>
      <c r="G244" s="250">
        <f>ROUND(E244*F244,2)</f>
        <v>0</v>
      </c>
      <c r="H244" s="249"/>
      <c r="I244" s="250">
        <f>ROUND(E244*H244,2)</f>
        <v>0</v>
      </c>
      <c r="J244" s="249"/>
      <c r="K244" s="250">
        <f>ROUND(E244*J244,2)</f>
        <v>0</v>
      </c>
      <c r="L244" s="250">
        <v>21</v>
      </c>
      <c r="M244" s="250">
        <f>G244*(1+L244/100)</f>
        <v>0</v>
      </c>
      <c r="N244" s="248">
        <v>5.1000000000000004E-4</v>
      </c>
      <c r="O244" s="248">
        <f>ROUND(E244*N244,2)</f>
        <v>0.01</v>
      </c>
      <c r="P244" s="248">
        <v>0</v>
      </c>
      <c r="Q244" s="248">
        <f>ROUND(E244*P244,2)</f>
        <v>0</v>
      </c>
      <c r="R244" s="250" t="s">
        <v>519</v>
      </c>
      <c r="S244" s="250" t="s">
        <v>147</v>
      </c>
      <c r="T244" s="251" t="s">
        <v>147</v>
      </c>
      <c r="U244" s="228">
        <v>0.23599999999999999</v>
      </c>
      <c r="V244" s="228">
        <f>ROUND(E244*U244,2)</f>
        <v>2.4300000000000002</v>
      </c>
      <c r="W244" s="228"/>
      <c r="X244" s="228" t="s">
        <v>148</v>
      </c>
      <c r="Y244" s="228" t="s">
        <v>149</v>
      </c>
      <c r="Z244" s="217"/>
      <c r="AA244" s="217"/>
      <c r="AB244" s="217"/>
      <c r="AC244" s="217"/>
      <c r="AD244" s="217"/>
      <c r="AE244" s="217"/>
      <c r="AF244" s="217"/>
      <c r="AG244" s="217" t="s">
        <v>150</v>
      </c>
      <c r="AH244" s="217"/>
      <c r="AI244" s="217"/>
      <c r="AJ244" s="217"/>
      <c r="AK244" s="217"/>
      <c r="AL244" s="217"/>
      <c r="AM244" s="217"/>
      <c r="AN244" s="217"/>
      <c r="AO244" s="217"/>
      <c r="AP244" s="217"/>
      <c r="AQ244" s="217"/>
      <c r="AR244" s="217"/>
      <c r="AS244" s="217"/>
      <c r="AT244" s="217"/>
      <c r="AU244" s="217"/>
      <c r="AV244" s="217"/>
      <c r="AW244" s="217"/>
      <c r="AX244" s="217"/>
      <c r="AY244" s="217"/>
      <c r="AZ244" s="217"/>
      <c r="BA244" s="217"/>
      <c r="BB244" s="217"/>
      <c r="BC244" s="217"/>
      <c r="BD244" s="217"/>
      <c r="BE244" s="217"/>
      <c r="BF244" s="217"/>
      <c r="BG244" s="217"/>
      <c r="BH244" s="217"/>
    </row>
    <row r="245" spans="1:60" outlineLevel="1" x14ac:dyDescent="0.2">
      <c r="A245" s="245">
        <v>151</v>
      </c>
      <c r="B245" s="246" t="s">
        <v>524</v>
      </c>
      <c r="C245" s="259" t="s">
        <v>525</v>
      </c>
      <c r="D245" s="247" t="s">
        <v>232</v>
      </c>
      <c r="E245" s="248">
        <v>10.28</v>
      </c>
      <c r="F245" s="249"/>
      <c r="G245" s="250">
        <f>ROUND(E245*F245,2)</f>
        <v>0</v>
      </c>
      <c r="H245" s="249"/>
      <c r="I245" s="250">
        <f>ROUND(E245*H245,2)</f>
        <v>0</v>
      </c>
      <c r="J245" s="249"/>
      <c r="K245" s="250">
        <f>ROUND(E245*J245,2)</f>
        <v>0</v>
      </c>
      <c r="L245" s="250">
        <v>21</v>
      </c>
      <c r="M245" s="250">
        <f>G245*(1+L245/100)</f>
        <v>0</v>
      </c>
      <c r="N245" s="248">
        <v>0</v>
      </c>
      <c r="O245" s="248">
        <f>ROUND(E245*N245,2)</f>
        <v>0</v>
      </c>
      <c r="P245" s="248">
        <v>0</v>
      </c>
      <c r="Q245" s="248">
        <f>ROUND(E245*P245,2)</f>
        <v>0</v>
      </c>
      <c r="R245" s="250" t="s">
        <v>519</v>
      </c>
      <c r="S245" s="250" t="s">
        <v>147</v>
      </c>
      <c r="T245" s="251" t="s">
        <v>147</v>
      </c>
      <c r="U245" s="228">
        <v>0.154</v>
      </c>
      <c r="V245" s="228">
        <f>ROUND(E245*U245,2)</f>
        <v>1.58</v>
      </c>
      <c r="W245" s="228"/>
      <c r="X245" s="228" t="s">
        <v>148</v>
      </c>
      <c r="Y245" s="228" t="s">
        <v>149</v>
      </c>
      <c r="Z245" s="217"/>
      <c r="AA245" s="217"/>
      <c r="AB245" s="217"/>
      <c r="AC245" s="217"/>
      <c r="AD245" s="217"/>
      <c r="AE245" s="217"/>
      <c r="AF245" s="217"/>
      <c r="AG245" s="217" t="s">
        <v>150</v>
      </c>
      <c r="AH245" s="217"/>
      <c r="AI245" s="217"/>
      <c r="AJ245" s="217"/>
      <c r="AK245" s="217"/>
      <c r="AL245" s="217"/>
      <c r="AM245" s="217"/>
      <c r="AN245" s="217"/>
      <c r="AO245" s="217"/>
      <c r="AP245" s="217"/>
      <c r="AQ245" s="217"/>
      <c r="AR245" s="217"/>
      <c r="AS245" s="217"/>
      <c r="AT245" s="217"/>
      <c r="AU245" s="217"/>
      <c r="AV245" s="217"/>
      <c r="AW245" s="217"/>
      <c r="AX245" s="217"/>
      <c r="AY245" s="217"/>
      <c r="AZ245" s="217"/>
      <c r="BA245" s="217"/>
      <c r="BB245" s="217"/>
      <c r="BC245" s="217"/>
      <c r="BD245" s="217"/>
      <c r="BE245" s="217"/>
      <c r="BF245" s="217"/>
      <c r="BG245" s="217"/>
      <c r="BH245" s="217"/>
    </row>
    <row r="246" spans="1:60" ht="22.5" outlineLevel="1" x14ac:dyDescent="0.2">
      <c r="A246" s="245">
        <v>152</v>
      </c>
      <c r="B246" s="246" t="s">
        <v>526</v>
      </c>
      <c r="C246" s="259" t="s">
        <v>527</v>
      </c>
      <c r="D246" s="247" t="s">
        <v>158</v>
      </c>
      <c r="E246" s="248">
        <v>41.9148</v>
      </c>
      <c r="F246" s="249"/>
      <c r="G246" s="250">
        <f>ROUND(E246*F246,2)</f>
        <v>0</v>
      </c>
      <c r="H246" s="249"/>
      <c r="I246" s="250">
        <f>ROUND(E246*H246,2)</f>
        <v>0</v>
      </c>
      <c r="J246" s="249"/>
      <c r="K246" s="250">
        <f>ROUND(E246*J246,2)</f>
        <v>0</v>
      </c>
      <c r="L246" s="250">
        <v>21</v>
      </c>
      <c r="M246" s="250">
        <f>G246*(1+L246/100)</f>
        <v>0</v>
      </c>
      <c r="N246" s="248">
        <v>0</v>
      </c>
      <c r="O246" s="248">
        <f>ROUND(E246*N246,2)</f>
        <v>0</v>
      </c>
      <c r="P246" s="248">
        <v>0</v>
      </c>
      <c r="Q246" s="248">
        <f>ROUND(E246*P246,2)</f>
        <v>0</v>
      </c>
      <c r="R246" s="250" t="s">
        <v>519</v>
      </c>
      <c r="S246" s="250" t="s">
        <v>147</v>
      </c>
      <c r="T246" s="251" t="s">
        <v>147</v>
      </c>
      <c r="U246" s="228">
        <v>0.24399999999999999</v>
      </c>
      <c r="V246" s="228">
        <f>ROUND(E246*U246,2)</f>
        <v>10.23</v>
      </c>
      <c r="W246" s="228"/>
      <c r="X246" s="228" t="s">
        <v>148</v>
      </c>
      <c r="Y246" s="228" t="s">
        <v>149</v>
      </c>
      <c r="Z246" s="217"/>
      <c r="AA246" s="217"/>
      <c r="AB246" s="217"/>
      <c r="AC246" s="217"/>
      <c r="AD246" s="217"/>
      <c r="AE246" s="217"/>
      <c r="AF246" s="217"/>
      <c r="AG246" s="217" t="s">
        <v>150</v>
      </c>
      <c r="AH246" s="217"/>
      <c r="AI246" s="217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7"/>
      <c r="AU246" s="217"/>
      <c r="AV246" s="217"/>
      <c r="AW246" s="217"/>
      <c r="AX246" s="217"/>
      <c r="AY246" s="217"/>
      <c r="AZ246" s="217"/>
      <c r="BA246" s="217"/>
      <c r="BB246" s="217"/>
      <c r="BC246" s="217"/>
      <c r="BD246" s="217"/>
      <c r="BE246" s="217"/>
      <c r="BF246" s="217"/>
      <c r="BG246" s="217"/>
      <c r="BH246" s="217"/>
    </row>
    <row r="247" spans="1:60" ht="22.5" outlineLevel="1" x14ac:dyDescent="0.2">
      <c r="A247" s="245">
        <v>153</v>
      </c>
      <c r="B247" s="246" t="s">
        <v>528</v>
      </c>
      <c r="C247" s="259" t="s">
        <v>529</v>
      </c>
      <c r="D247" s="247" t="s">
        <v>158</v>
      </c>
      <c r="E247" s="248">
        <v>41.9148</v>
      </c>
      <c r="F247" s="249"/>
      <c r="G247" s="250">
        <f>ROUND(E247*F247,2)</f>
        <v>0</v>
      </c>
      <c r="H247" s="249"/>
      <c r="I247" s="250">
        <f>ROUND(E247*H247,2)</f>
        <v>0</v>
      </c>
      <c r="J247" s="249"/>
      <c r="K247" s="250">
        <f>ROUND(E247*J247,2)</f>
        <v>0</v>
      </c>
      <c r="L247" s="250">
        <v>21</v>
      </c>
      <c r="M247" s="250">
        <f>G247*(1+L247/100)</f>
        <v>0</v>
      </c>
      <c r="N247" s="248">
        <v>6.9300000000000004E-3</v>
      </c>
      <c r="O247" s="248">
        <f>ROUND(E247*N247,2)</f>
        <v>0.28999999999999998</v>
      </c>
      <c r="P247" s="248">
        <v>0</v>
      </c>
      <c r="Q247" s="248">
        <f>ROUND(E247*P247,2)</f>
        <v>0</v>
      </c>
      <c r="R247" s="250" t="s">
        <v>519</v>
      </c>
      <c r="S247" s="250" t="s">
        <v>147</v>
      </c>
      <c r="T247" s="251" t="s">
        <v>147</v>
      </c>
      <c r="U247" s="228">
        <v>1.3466</v>
      </c>
      <c r="V247" s="228">
        <f>ROUND(E247*U247,2)</f>
        <v>56.44</v>
      </c>
      <c r="W247" s="228"/>
      <c r="X247" s="228" t="s">
        <v>148</v>
      </c>
      <c r="Y247" s="228" t="s">
        <v>149</v>
      </c>
      <c r="Z247" s="217"/>
      <c r="AA247" s="217"/>
      <c r="AB247" s="217"/>
      <c r="AC247" s="217"/>
      <c r="AD247" s="217"/>
      <c r="AE247" s="217"/>
      <c r="AF247" s="217"/>
      <c r="AG247" s="217" t="s">
        <v>150</v>
      </c>
      <c r="AH247" s="217"/>
      <c r="AI247" s="217"/>
      <c r="AJ247" s="217"/>
      <c r="AK247" s="217"/>
      <c r="AL247" s="217"/>
      <c r="AM247" s="217"/>
      <c r="AN247" s="217"/>
      <c r="AO247" s="217"/>
      <c r="AP247" s="217"/>
      <c r="AQ247" s="217"/>
      <c r="AR247" s="217"/>
      <c r="AS247" s="217"/>
      <c r="AT247" s="217"/>
      <c r="AU247" s="217"/>
      <c r="AV247" s="217"/>
      <c r="AW247" s="217"/>
      <c r="AX247" s="217"/>
      <c r="AY247" s="217"/>
      <c r="AZ247" s="217"/>
      <c r="BA247" s="217"/>
      <c r="BB247" s="217"/>
      <c r="BC247" s="217"/>
      <c r="BD247" s="217"/>
      <c r="BE247" s="217"/>
      <c r="BF247" s="217"/>
      <c r="BG247" s="217"/>
      <c r="BH247" s="217"/>
    </row>
    <row r="248" spans="1:60" ht="22.5" outlineLevel="1" x14ac:dyDescent="0.2">
      <c r="A248" s="245">
        <v>154</v>
      </c>
      <c r="B248" s="246" t="s">
        <v>530</v>
      </c>
      <c r="C248" s="259" t="s">
        <v>531</v>
      </c>
      <c r="D248" s="247" t="s">
        <v>232</v>
      </c>
      <c r="E248" s="248">
        <v>99.031999999999996</v>
      </c>
      <c r="F248" s="249"/>
      <c r="G248" s="250">
        <f>ROUND(E248*F248,2)</f>
        <v>0</v>
      </c>
      <c r="H248" s="249"/>
      <c r="I248" s="250">
        <f>ROUND(E248*H248,2)</f>
        <v>0</v>
      </c>
      <c r="J248" s="249"/>
      <c r="K248" s="250">
        <f>ROUND(E248*J248,2)</f>
        <v>0</v>
      </c>
      <c r="L248" s="250">
        <v>21</v>
      </c>
      <c r="M248" s="250">
        <f>G248*(1+L248/100)</f>
        <v>0</v>
      </c>
      <c r="N248" s="248">
        <v>4.0000000000000003E-5</v>
      </c>
      <c r="O248" s="248">
        <f>ROUND(E248*N248,2)</f>
        <v>0</v>
      </c>
      <c r="P248" s="248">
        <v>0</v>
      </c>
      <c r="Q248" s="248">
        <f>ROUND(E248*P248,2)</f>
        <v>0</v>
      </c>
      <c r="R248" s="250" t="s">
        <v>519</v>
      </c>
      <c r="S248" s="250" t="s">
        <v>147</v>
      </c>
      <c r="T248" s="251" t="s">
        <v>147</v>
      </c>
      <c r="U248" s="228">
        <v>7.0000000000000007E-2</v>
      </c>
      <c r="V248" s="228">
        <f>ROUND(E248*U248,2)</f>
        <v>6.93</v>
      </c>
      <c r="W248" s="228"/>
      <c r="X248" s="228" t="s">
        <v>148</v>
      </c>
      <c r="Y248" s="228" t="s">
        <v>149</v>
      </c>
      <c r="Z248" s="217"/>
      <c r="AA248" s="217"/>
      <c r="AB248" s="217"/>
      <c r="AC248" s="217"/>
      <c r="AD248" s="217"/>
      <c r="AE248" s="217"/>
      <c r="AF248" s="217"/>
      <c r="AG248" s="217" t="s">
        <v>150</v>
      </c>
      <c r="AH248" s="217"/>
      <c r="AI248" s="217"/>
      <c r="AJ248" s="217"/>
      <c r="AK248" s="217"/>
      <c r="AL248" s="217"/>
      <c r="AM248" s="217"/>
      <c r="AN248" s="217"/>
      <c r="AO248" s="217"/>
      <c r="AP248" s="217"/>
      <c r="AQ248" s="217"/>
      <c r="AR248" s="217"/>
      <c r="AS248" s="217"/>
      <c r="AT248" s="217"/>
      <c r="AU248" s="217"/>
      <c r="AV248" s="217"/>
      <c r="AW248" s="217"/>
      <c r="AX248" s="217"/>
      <c r="AY248" s="217"/>
      <c r="AZ248" s="217"/>
      <c r="BA248" s="217"/>
      <c r="BB248" s="217"/>
      <c r="BC248" s="217"/>
      <c r="BD248" s="217"/>
      <c r="BE248" s="217"/>
      <c r="BF248" s="217"/>
      <c r="BG248" s="217"/>
      <c r="BH248" s="217"/>
    </row>
    <row r="249" spans="1:60" outlineLevel="1" x14ac:dyDescent="0.2">
      <c r="A249" s="238">
        <v>155</v>
      </c>
      <c r="B249" s="239" t="s">
        <v>532</v>
      </c>
      <c r="C249" s="260" t="s">
        <v>533</v>
      </c>
      <c r="D249" s="240" t="s">
        <v>158</v>
      </c>
      <c r="E249" s="241">
        <v>52.342019999999998</v>
      </c>
      <c r="F249" s="242"/>
      <c r="G249" s="243">
        <f>ROUND(E249*F249,2)</f>
        <v>0</v>
      </c>
      <c r="H249" s="242"/>
      <c r="I249" s="243">
        <f>ROUND(E249*H249,2)</f>
        <v>0</v>
      </c>
      <c r="J249" s="242"/>
      <c r="K249" s="243">
        <f>ROUND(E249*J249,2)</f>
        <v>0</v>
      </c>
      <c r="L249" s="243">
        <v>21</v>
      </c>
      <c r="M249" s="243">
        <f>G249*(1+L249/100)</f>
        <v>0</v>
      </c>
      <c r="N249" s="241">
        <v>1.8200000000000001E-2</v>
      </c>
      <c r="O249" s="241">
        <f>ROUND(E249*N249,2)</f>
        <v>0.95</v>
      </c>
      <c r="P249" s="241">
        <v>0</v>
      </c>
      <c r="Q249" s="241">
        <f>ROUND(E249*P249,2)</f>
        <v>0</v>
      </c>
      <c r="R249" s="243"/>
      <c r="S249" s="243" t="s">
        <v>272</v>
      </c>
      <c r="T249" s="244" t="s">
        <v>169</v>
      </c>
      <c r="U249" s="228">
        <v>0</v>
      </c>
      <c r="V249" s="228">
        <f>ROUND(E249*U249,2)</f>
        <v>0</v>
      </c>
      <c r="W249" s="228"/>
      <c r="X249" s="228" t="s">
        <v>170</v>
      </c>
      <c r="Y249" s="228" t="s">
        <v>149</v>
      </c>
      <c r="Z249" s="217"/>
      <c r="AA249" s="217"/>
      <c r="AB249" s="217"/>
      <c r="AC249" s="217"/>
      <c r="AD249" s="217"/>
      <c r="AE249" s="217"/>
      <c r="AF249" s="217"/>
      <c r="AG249" s="217" t="s">
        <v>171</v>
      </c>
      <c r="AH249" s="217"/>
      <c r="AI249" s="217"/>
      <c r="AJ249" s="217"/>
      <c r="AK249" s="217"/>
      <c r="AL249" s="217"/>
      <c r="AM249" s="217"/>
      <c r="AN249" s="217"/>
      <c r="AO249" s="217"/>
      <c r="AP249" s="217"/>
      <c r="AQ249" s="217"/>
      <c r="AR249" s="217"/>
      <c r="AS249" s="217"/>
      <c r="AT249" s="217"/>
      <c r="AU249" s="217"/>
      <c r="AV249" s="217"/>
      <c r="AW249" s="217"/>
      <c r="AX249" s="217"/>
      <c r="AY249" s="217"/>
      <c r="AZ249" s="217"/>
      <c r="BA249" s="217"/>
      <c r="BB249" s="217"/>
      <c r="BC249" s="217"/>
      <c r="BD249" s="217"/>
      <c r="BE249" s="217"/>
      <c r="BF249" s="217"/>
      <c r="BG249" s="217"/>
      <c r="BH249" s="217"/>
    </row>
    <row r="250" spans="1:60" outlineLevel="1" x14ac:dyDescent="0.2">
      <c r="A250" s="224">
        <v>156</v>
      </c>
      <c r="B250" s="225" t="s">
        <v>534</v>
      </c>
      <c r="C250" s="263" t="s">
        <v>535</v>
      </c>
      <c r="D250" s="226" t="s">
        <v>0</v>
      </c>
      <c r="E250" s="255"/>
      <c r="F250" s="229"/>
      <c r="G250" s="228">
        <f>ROUND(E250*F250,2)</f>
        <v>0</v>
      </c>
      <c r="H250" s="229"/>
      <c r="I250" s="228">
        <f>ROUND(E250*H250,2)</f>
        <v>0</v>
      </c>
      <c r="J250" s="229"/>
      <c r="K250" s="228">
        <f>ROUND(E250*J250,2)</f>
        <v>0</v>
      </c>
      <c r="L250" s="228">
        <v>21</v>
      </c>
      <c r="M250" s="228">
        <f>G250*(1+L250/100)</f>
        <v>0</v>
      </c>
      <c r="N250" s="227">
        <v>0</v>
      </c>
      <c r="O250" s="227">
        <f>ROUND(E250*N250,2)</f>
        <v>0</v>
      </c>
      <c r="P250" s="227">
        <v>0</v>
      </c>
      <c r="Q250" s="227">
        <f>ROUND(E250*P250,2)</f>
        <v>0</v>
      </c>
      <c r="R250" s="228" t="s">
        <v>519</v>
      </c>
      <c r="S250" s="228" t="s">
        <v>147</v>
      </c>
      <c r="T250" s="228" t="s">
        <v>147</v>
      </c>
      <c r="U250" s="228">
        <v>0</v>
      </c>
      <c r="V250" s="228">
        <f>ROUND(E250*U250,2)</f>
        <v>0</v>
      </c>
      <c r="W250" s="228"/>
      <c r="X250" s="228" t="s">
        <v>242</v>
      </c>
      <c r="Y250" s="228" t="s">
        <v>149</v>
      </c>
      <c r="Z250" s="217"/>
      <c r="AA250" s="217"/>
      <c r="AB250" s="217"/>
      <c r="AC250" s="217"/>
      <c r="AD250" s="217"/>
      <c r="AE250" s="217"/>
      <c r="AF250" s="217"/>
      <c r="AG250" s="217" t="s">
        <v>243</v>
      </c>
      <c r="AH250" s="217"/>
      <c r="AI250" s="217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17"/>
      <c r="AT250" s="217"/>
      <c r="AU250" s="217"/>
      <c r="AV250" s="217"/>
      <c r="AW250" s="217"/>
      <c r="AX250" s="217"/>
      <c r="AY250" s="217"/>
      <c r="AZ250" s="217"/>
      <c r="BA250" s="217"/>
      <c r="BB250" s="217"/>
      <c r="BC250" s="217"/>
      <c r="BD250" s="217"/>
      <c r="BE250" s="217"/>
      <c r="BF250" s="217"/>
      <c r="BG250" s="217"/>
      <c r="BH250" s="217"/>
    </row>
    <row r="251" spans="1:60" outlineLevel="2" x14ac:dyDescent="0.2">
      <c r="A251" s="224"/>
      <c r="B251" s="225"/>
      <c r="C251" s="264" t="s">
        <v>505</v>
      </c>
      <c r="D251" s="256"/>
      <c r="E251" s="256"/>
      <c r="F251" s="256"/>
      <c r="G251" s="256"/>
      <c r="H251" s="228"/>
      <c r="I251" s="228"/>
      <c r="J251" s="228"/>
      <c r="K251" s="228"/>
      <c r="L251" s="228"/>
      <c r="M251" s="228"/>
      <c r="N251" s="227"/>
      <c r="O251" s="227"/>
      <c r="P251" s="227"/>
      <c r="Q251" s="227"/>
      <c r="R251" s="228"/>
      <c r="S251" s="228"/>
      <c r="T251" s="228"/>
      <c r="U251" s="228"/>
      <c r="V251" s="228"/>
      <c r="W251" s="228"/>
      <c r="X251" s="228"/>
      <c r="Y251" s="228"/>
      <c r="Z251" s="217"/>
      <c r="AA251" s="217"/>
      <c r="AB251" s="217"/>
      <c r="AC251" s="217"/>
      <c r="AD251" s="217"/>
      <c r="AE251" s="217"/>
      <c r="AF251" s="217"/>
      <c r="AG251" s="217" t="s">
        <v>155</v>
      </c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7"/>
      <c r="BA251" s="217"/>
      <c r="BB251" s="217"/>
      <c r="BC251" s="217"/>
      <c r="BD251" s="217"/>
      <c r="BE251" s="217"/>
      <c r="BF251" s="217"/>
      <c r="BG251" s="217"/>
      <c r="BH251" s="217"/>
    </row>
    <row r="252" spans="1:60" x14ac:dyDescent="0.2">
      <c r="A252" s="231" t="s">
        <v>141</v>
      </c>
      <c r="B252" s="232" t="s">
        <v>101</v>
      </c>
      <c r="C252" s="258" t="s">
        <v>102</v>
      </c>
      <c r="D252" s="233"/>
      <c r="E252" s="234"/>
      <c r="F252" s="235"/>
      <c r="G252" s="235">
        <f>SUMIF(AG253:AG260,"&lt;&gt;NOR",G253:G260)</f>
        <v>0</v>
      </c>
      <c r="H252" s="235"/>
      <c r="I252" s="235">
        <f>SUM(I253:I260)</f>
        <v>0</v>
      </c>
      <c r="J252" s="235"/>
      <c r="K252" s="235">
        <f>SUM(K253:K260)</f>
        <v>0</v>
      </c>
      <c r="L252" s="235"/>
      <c r="M252" s="235">
        <f>SUM(M253:M260)</f>
        <v>0</v>
      </c>
      <c r="N252" s="234"/>
      <c r="O252" s="234">
        <f>SUM(O253:O260)</f>
        <v>0.26</v>
      </c>
      <c r="P252" s="234"/>
      <c r="Q252" s="234">
        <f>SUM(Q253:Q260)</f>
        <v>0</v>
      </c>
      <c r="R252" s="235"/>
      <c r="S252" s="235"/>
      <c r="T252" s="236"/>
      <c r="U252" s="230"/>
      <c r="V252" s="230">
        <f>SUM(V253:V260)</f>
        <v>53.03</v>
      </c>
      <c r="W252" s="230"/>
      <c r="X252" s="230"/>
      <c r="Y252" s="230"/>
      <c r="AG252" t="s">
        <v>142</v>
      </c>
    </row>
    <row r="253" spans="1:60" outlineLevel="1" x14ac:dyDescent="0.2">
      <c r="A253" s="238">
        <v>157</v>
      </c>
      <c r="B253" s="239" t="s">
        <v>536</v>
      </c>
      <c r="C253" s="260" t="s">
        <v>537</v>
      </c>
      <c r="D253" s="240" t="s">
        <v>232</v>
      </c>
      <c r="E253" s="241">
        <v>87.5</v>
      </c>
      <c r="F253" s="242"/>
      <c r="G253" s="243">
        <f>ROUND(E253*F253,2)</f>
        <v>0</v>
      </c>
      <c r="H253" s="242"/>
      <c r="I253" s="243">
        <f>ROUND(E253*H253,2)</f>
        <v>0</v>
      </c>
      <c r="J253" s="242"/>
      <c r="K253" s="243">
        <f>ROUND(E253*J253,2)</f>
        <v>0</v>
      </c>
      <c r="L253" s="243">
        <v>21</v>
      </c>
      <c r="M253" s="243">
        <f>G253*(1+L253/100)</f>
        <v>0</v>
      </c>
      <c r="N253" s="241">
        <v>2.4000000000000001E-4</v>
      </c>
      <c r="O253" s="241">
        <f>ROUND(E253*N253,2)</f>
        <v>0.02</v>
      </c>
      <c r="P253" s="241">
        <v>0</v>
      </c>
      <c r="Q253" s="241">
        <f>ROUND(E253*P253,2)</f>
        <v>0</v>
      </c>
      <c r="R253" s="243" t="s">
        <v>538</v>
      </c>
      <c r="S253" s="243" t="s">
        <v>147</v>
      </c>
      <c r="T253" s="244" t="s">
        <v>147</v>
      </c>
      <c r="U253" s="228">
        <v>0.18</v>
      </c>
      <c r="V253" s="228">
        <f>ROUND(E253*U253,2)</f>
        <v>15.75</v>
      </c>
      <c r="W253" s="228"/>
      <c r="X253" s="228" t="s">
        <v>148</v>
      </c>
      <c r="Y253" s="228" t="s">
        <v>149</v>
      </c>
      <c r="Z253" s="217"/>
      <c r="AA253" s="217"/>
      <c r="AB253" s="217"/>
      <c r="AC253" s="217"/>
      <c r="AD253" s="217"/>
      <c r="AE253" s="217"/>
      <c r="AF253" s="217"/>
      <c r="AG253" s="217" t="s">
        <v>150</v>
      </c>
      <c r="AH253" s="217"/>
      <c r="AI253" s="217"/>
      <c r="AJ253" s="217"/>
      <c r="AK253" s="217"/>
      <c r="AL253" s="217"/>
      <c r="AM253" s="217"/>
      <c r="AN253" s="217"/>
      <c r="AO253" s="217"/>
      <c r="AP253" s="217"/>
      <c r="AQ253" s="217"/>
      <c r="AR253" s="217"/>
      <c r="AS253" s="217"/>
      <c r="AT253" s="217"/>
      <c r="AU253" s="217"/>
      <c r="AV253" s="217"/>
      <c r="AW253" s="217"/>
      <c r="AX253" s="217"/>
      <c r="AY253" s="217"/>
      <c r="AZ253" s="217"/>
      <c r="BA253" s="217"/>
      <c r="BB253" s="217"/>
      <c r="BC253" s="217"/>
      <c r="BD253" s="217"/>
      <c r="BE253" s="217"/>
      <c r="BF253" s="217"/>
      <c r="BG253" s="217"/>
      <c r="BH253" s="217"/>
    </row>
    <row r="254" spans="1:60" outlineLevel="2" x14ac:dyDescent="0.2">
      <c r="A254" s="224"/>
      <c r="B254" s="225"/>
      <c r="C254" s="265" t="s">
        <v>539</v>
      </c>
      <c r="D254" s="257"/>
      <c r="E254" s="257"/>
      <c r="F254" s="257"/>
      <c r="G254" s="257"/>
      <c r="H254" s="228"/>
      <c r="I254" s="228"/>
      <c r="J254" s="228"/>
      <c r="K254" s="228"/>
      <c r="L254" s="228"/>
      <c r="M254" s="228"/>
      <c r="N254" s="227"/>
      <c r="O254" s="227"/>
      <c r="P254" s="227"/>
      <c r="Q254" s="227"/>
      <c r="R254" s="228"/>
      <c r="S254" s="228"/>
      <c r="T254" s="228"/>
      <c r="U254" s="228"/>
      <c r="V254" s="228"/>
      <c r="W254" s="228"/>
      <c r="X254" s="228"/>
      <c r="Y254" s="228"/>
      <c r="Z254" s="217"/>
      <c r="AA254" s="217"/>
      <c r="AB254" s="217"/>
      <c r="AC254" s="217"/>
      <c r="AD254" s="217"/>
      <c r="AE254" s="217"/>
      <c r="AF254" s="217"/>
      <c r="AG254" s="217" t="s">
        <v>178</v>
      </c>
      <c r="AH254" s="217"/>
      <c r="AI254" s="217"/>
      <c r="AJ254" s="217"/>
      <c r="AK254" s="217"/>
      <c r="AL254" s="217"/>
      <c r="AM254" s="217"/>
      <c r="AN254" s="217"/>
      <c r="AO254" s="217"/>
      <c r="AP254" s="217"/>
      <c r="AQ254" s="217"/>
      <c r="AR254" s="217"/>
      <c r="AS254" s="217"/>
      <c r="AT254" s="217"/>
      <c r="AU254" s="217"/>
      <c r="AV254" s="217"/>
      <c r="AW254" s="217"/>
      <c r="AX254" s="217"/>
      <c r="AY254" s="217"/>
      <c r="AZ254" s="217"/>
      <c r="BA254" s="217"/>
      <c r="BB254" s="217"/>
      <c r="BC254" s="217"/>
      <c r="BD254" s="217"/>
      <c r="BE254" s="217"/>
      <c r="BF254" s="217"/>
      <c r="BG254" s="217"/>
      <c r="BH254" s="217"/>
    </row>
    <row r="255" spans="1:60" outlineLevel="1" x14ac:dyDescent="0.2">
      <c r="A255" s="245">
        <v>158</v>
      </c>
      <c r="B255" s="246" t="s">
        <v>540</v>
      </c>
      <c r="C255" s="259" t="s">
        <v>541</v>
      </c>
      <c r="D255" s="247" t="s">
        <v>232</v>
      </c>
      <c r="E255" s="248">
        <v>87.5</v>
      </c>
      <c r="F255" s="249"/>
      <c r="G255" s="250">
        <f>ROUND(E255*F255,2)</f>
        <v>0</v>
      </c>
      <c r="H255" s="249"/>
      <c r="I255" s="250">
        <f>ROUND(E255*H255,2)</f>
        <v>0</v>
      </c>
      <c r="J255" s="249"/>
      <c r="K255" s="250">
        <f>ROUND(E255*J255,2)</f>
        <v>0</v>
      </c>
      <c r="L255" s="250">
        <v>21</v>
      </c>
      <c r="M255" s="250">
        <f>G255*(1+L255/100)</f>
        <v>0</v>
      </c>
      <c r="N255" s="248">
        <v>3.0000000000000001E-5</v>
      </c>
      <c r="O255" s="248">
        <f>ROUND(E255*N255,2)</f>
        <v>0</v>
      </c>
      <c r="P255" s="248">
        <v>0</v>
      </c>
      <c r="Q255" s="248">
        <f>ROUND(E255*P255,2)</f>
        <v>0</v>
      </c>
      <c r="R255" s="250" t="s">
        <v>538</v>
      </c>
      <c r="S255" s="250" t="s">
        <v>147</v>
      </c>
      <c r="T255" s="251" t="s">
        <v>147</v>
      </c>
      <c r="U255" s="228">
        <v>0.2</v>
      </c>
      <c r="V255" s="228">
        <f>ROUND(E255*U255,2)</f>
        <v>17.5</v>
      </c>
      <c r="W255" s="228"/>
      <c r="X255" s="228" t="s">
        <v>148</v>
      </c>
      <c r="Y255" s="228" t="s">
        <v>149</v>
      </c>
      <c r="Z255" s="217"/>
      <c r="AA255" s="217"/>
      <c r="AB255" s="217"/>
      <c r="AC255" s="217"/>
      <c r="AD255" s="217"/>
      <c r="AE255" s="217"/>
      <c r="AF255" s="217"/>
      <c r="AG255" s="217" t="s">
        <v>150</v>
      </c>
      <c r="AH255" s="217"/>
      <c r="AI255" s="217"/>
      <c r="AJ255" s="217"/>
      <c r="AK255" s="217"/>
      <c r="AL255" s="217"/>
      <c r="AM255" s="217"/>
      <c r="AN255" s="217"/>
      <c r="AO255" s="217"/>
      <c r="AP255" s="217"/>
      <c r="AQ255" s="217"/>
      <c r="AR255" s="217"/>
      <c r="AS255" s="217"/>
      <c r="AT255" s="217"/>
      <c r="AU255" s="217"/>
      <c r="AV255" s="217"/>
      <c r="AW255" s="217"/>
      <c r="AX255" s="217"/>
      <c r="AY255" s="217"/>
      <c r="AZ255" s="217"/>
      <c r="BA255" s="217"/>
      <c r="BB255" s="217"/>
      <c r="BC255" s="217"/>
      <c r="BD255" s="217"/>
      <c r="BE255" s="217"/>
      <c r="BF255" s="217"/>
      <c r="BG255" s="217"/>
      <c r="BH255" s="217"/>
    </row>
    <row r="256" spans="1:60" outlineLevel="1" x14ac:dyDescent="0.2">
      <c r="A256" s="238">
        <v>159</v>
      </c>
      <c r="B256" s="239" t="s">
        <v>542</v>
      </c>
      <c r="C256" s="260" t="s">
        <v>543</v>
      </c>
      <c r="D256" s="240" t="s">
        <v>158</v>
      </c>
      <c r="E256" s="241">
        <v>91.3</v>
      </c>
      <c r="F256" s="242"/>
      <c r="G256" s="243">
        <f>ROUND(E256*F256,2)</f>
        <v>0</v>
      </c>
      <c r="H256" s="242"/>
      <c r="I256" s="243">
        <f>ROUND(E256*H256,2)</f>
        <v>0</v>
      </c>
      <c r="J256" s="242"/>
      <c r="K256" s="243">
        <f>ROUND(E256*J256,2)</f>
        <v>0</v>
      </c>
      <c r="L256" s="243">
        <v>21</v>
      </c>
      <c r="M256" s="243">
        <f>G256*(1+L256/100)</f>
        <v>0</v>
      </c>
      <c r="N256" s="241">
        <v>2.3000000000000001E-4</v>
      </c>
      <c r="O256" s="241">
        <f>ROUND(E256*N256,2)</f>
        <v>0.02</v>
      </c>
      <c r="P256" s="241">
        <v>0</v>
      </c>
      <c r="Q256" s="241">
        <f>ROUND(E256*P256,2)</f>
        <v>0</v>
      </c>
      <c r="R256" s="243" t="s">
        <v>538</v>
      </c>
      <c r="S256" s="243" t="s">
        <v>147</v>
      </c>
      <c r="T256" s="244" t="s">
        <v>147</v>
      </c>
      <c r="U256" s="228">
        <v>0.21665999999999999</v>
      </c>
      <c r="V256" s="228">
        <f>ROUND(E256*U256,2)</f>
        <v>19.78</v>
      </c>
      <c r="W256" s="228"/>
      <c r="X256" s="228" t="s">
        <v>148</v>
      </c>
      <c r="Y256" s="228" t="s">
        <v>149</v>
      </c>
      <c r="Z256" s="217"/>
      <c r="AA256" s="217"/>
      <c r="AB256" s="217"/>
      <c r="AC256" s="217"/>
      <c r="AD256" s="217"/>
      <c r="AE256" s="217"/>
      <c r="AF256" s="217"/>
      <c r="AG256" s="217" t="s">
        <v>150</v>
      </c>
      <c r="AH256" s="217"/>
      <c r="AI256" s="217"/>
      <c r="AJ256" s="217"/>
      <c r="AK256" s="217"/>
      <c r="AL256" s="217"/>
      <c r="AM256" s="217"/>
      <c r="AN256" s="217"/>
      <c r="AO256" s="217"/>
      <c r="AP256" s="217"/>
      <c r="AQ256" s="217"/>
      <c r="AR256" s="217"/>
      <c r="AS256" s="217"/>
      <c r="AT256" s="217"/>
      <c r="AU256" s="217"/>
      <c r="AV256" s="217"/>
      <c r="AW256" s="217"/>
      <c r="AX256" s="217"/>
      <c r="AY256" s="217"/>
      <c r="AZ256" s="217"/>
      <c r="BA256" s="217"/>
      <c r="BB256" s="217"/>
      <c r="BC256" s="217"/>
      <c r="BD256" s="217"/>
      <c r="BE256" s="217"/>
      <c r="BF256" s="217"/>
      <c r="BG256" s="217"/>
      <c r="BH256" s="217"/>
    </row>
    <row r="257" spans="1:60" outlineLevel="2" x14ac:dyDescent="0.2">
      <c r="A257" s="224"/>
      <c r="B257" s="225"/>
      <c r="C257" s="261" t="s">
        <v>544</v>
      </c>
      <c r="D257" s="252"/>
      <c r="E257" s="252"/>
      <c r="F257" s="252"/>
      <c r="G257" s="252"/>
      <c r="H257" s="228"/>
      <c r="I257" s="228"/>
      <c r="J257" s="228"/>
      <c r="K257" s="228"/>
      <c r="L257" s="228"/>
      <c r="M257" s="228"/>
      <c r="N257" s="227"/>
      <c r="O257" s="227"/>
      <c r="P257" s="227"/>
      <c r="Q257" s="227"/>
      <c r="R257" s="228"/>
      <c r="S257" s="228"/>
      <c r="T257" s="228"/>
      <c r="U257" s="228"/>
      <c r="V257" s="228"/>
      <c r="W257" s="228"/>
      <c r="X257" s="228"/>
      <c r="Y257" s="228"/>
      <c r="Z257" s="217"/>
      <c r="AA257" s="217"/>
      <c r="AB257" s="217"/>
      <c r="AC257" s="217"/>
      <c r="AD257" s="217"/>
      <c r="AE257" s="217"/>
      <c r="AF257" s="217"/>
      <c r="AG257" s="217" t="s">
        <v>155</v>
      </c>
      <c r="AH257" s="217"/>
      <c r="AI257" s="217"/>
      <c r="AJ257" s="217"/>
      <c r="AK257" s="217"/>
      <c r="AL257" s="217"/>
      <c r="AM257" s="217"/>
      <c r="AN257" s="217"/>
      <c r="AO257" s="217"/>
      <c r="AP257" s="217"/>
      <c r="AQ257" s="217"/>
      <c r="AR257" s="217"/>
      <c r="AS257" s="217"/>
      <c r="AT257" s="217"/>
      <c r="AU257" s="217"/>
      <c r="AV257" s="217"/>
      <c r="AW257" s="217"/>
      <c r="AX257" s="217"/>
      <c r="AY257" s="217"/>
      <c r="AZ257" s="217"/>
      <c r="BA257" s="217"/>
      <c r="BB257" s="217"/>
      <c r="BC257" s="217"/>
      <c r="BD257" s="217"/>
      <c r="BE257" s="217"/>
      <c r="BF257" s="217"/>
      <c r="BG257" s="217"/>
      <c r="BH257" s="217"/>
    </row>
    <row r="258" spans="1:60" outlineLevel="1" x14ac:dyDescent="0.2">
      <c r="A258" s="238">
        <v>160</v>
      </c>
      <c r="B258" s="239" t="s">
        <v>545</v>
      </c>
      <c r="C258" s="260" t="s">
        <v>546</v>
      </c>
      <c r="D258" s="240" t="s">
        <v>158</v>
      </c>
      <c r="E258" s="241">
        <v>100.43</v>
      </c>
      <c r="F258" s="242"/>
      <c r="G258" s="243">
        <f>ROUND(E258*F258,2)</f>
        <v>0</v>
      </c>
      <c r="H258" s="242"/>
      <c r="I258" s="243">
        <f>ROUND(E258*H258,2)</f>
        <v>0</v>
      </c>
      <c r="J258" s="242"/>
      <c r="K258" s="243">
        <f>ROUND(E258*J258,2)</f>
        <v>0</v>
      </c>
      <c r="L258" s="243">
        <v>21</v>
      </c>
      <c r="M258" s="243">
        <f>G258*(1+L258/100)</f>
        <v>0</v>
      </c>
      <c r="N258" s="241">
        <v>2.2000000000000001E-3</v>
      </c>
      <c r="O258" s="241">
        <f>ROUND(E258*N258,2)</f>
        <v>0.22</v>
      </c>
      <c r="P258" s="241">
        <v>0</v>
      </c>
      <c r="Q258" s="241">
        <f>ROUND(E258*P258,2)</f>
        <v>0</v>
      </c>
      <c r="R258" s="243"/>
      <c r="S258" s="243" t="s">
        <v>272</v>
      </c>
      <c r="T258" s="244" t="s">
        <v>147</v>
      </c>
      <c r="U258" s="228">
        <v>0</v>
      </c>
      <c r="V258" s="228">
        <f>ROUND(E258*U258,2)</f>
        <v>0</v>
      </c>
      <c r="W258" s="228"/>
      <c r="X258" s="228" t="s">
        <v>170</v>
      </c>
      <c r="Y258" s="228" t="s">
        <v>149</v>
      </c>
      <c r="Z258" s="217"/>
      <c r="AA258" s="217"/>
      <c r="AB258" s="217"/>
      <c r="AC258" s="217"/>
      <c r="AD258" s="217"/>
      <c r="AE258" s="217"/>
      <c r="AF258" s="217"/>
      <c r="AG258" s="217" t="s">
        <v>171</v>
      </c>
      <c r="AH258" s="217"/>
      <c r="AI258" s="217"/>
      <c r="AJ258" s="217"/>
      <c r="AK258" s="217"/>
      <c r="AL258" s="217"/>
      <c r="AM258" s="217"/>
      <c r="AN258" s="217"/>
      <c r="AO258" s="217"/>
      <c r="AP258" s="217"/>
      <c r="AQ258" s="217"/>
      <c r="AR258" s="217"/>
      <c r="AS258" s="217"/>
      <c r="AT258" s="217"/>
      <c r="AU258" s="217"/>
      <c r="AV258" s="217"/>
      <c r="AW258" s="217"/>
      <c r="AX258" s="217"/>
      <c r="AY258" s="217"/>
      <c r="AZ258" s="217"/>
      <c r="BA258" s="217"/>
      <c r="BB258" s="217"/>
      <c r="BC258" s="217"/>
      <c r="BD258" s="217"/>
      <c r="BE258" s="217"/>
      <c r="BF258" s="217"/>
      <c r="BG258" s="217"/>
      <c r="BH258" s="217"/>
    </row>
    <row r="259" spans="1:60" outlineLevel="1" x14ac:dyDescent="0.2">
      <c r="A259" s="224">
        <v>161</v>
      </c>
      <c r="B259" s="225" t="s">
        <v>547</v>
      </c>
      <c r="C259" s="263" t="s">
        <v>548</v>
      </c>
      <c r="D259" s="226" t="s">
        <v>0</v>
      </c>
      <c r="E259" s="255"/>
      <c r="F259" s="229"/>
      <c r="G259" s="228">
        <f>ROUND(E259*F259,2)</f>
        <v>0</v>
      </c>
      <c r="H259" s="229"/>
      <c r="I259" s="228">
        <f>ROUND(E259*H259,2)</f>
        <v>0</v>
      </c>
      <c r="J259" s="229"/>
      <c r="K259" s="228">
        <f>ROUND(E259*J259,2)</f>
        <v>0</v>
      </c>
      <c r="L259" s="228">
        <v>21</v>
      </c>
      <c r="M259" s="228">
        <f>G259*(1+L259/100)</f>
        <v>0</v>
      </c>
      <c r="N259" s="227">
        <v>0</v>
      </c>
      <c r="O259" s="227">
        <f>ROUND(E259*N259,2)</f>
        <v>0</v>
      </c>
      <c r="P259" s="227">
        <v>0</v>
      </c>
      <c r="Q259" s="227">
        <f>ROUND(E259*P259,2)</f>
        <v>0</v>
      </c>
      <c r="R259" s="228" t="s">
        <v>538</v>
      </c>
      <c r="S259" s="228" t="s">
        <v>147</v>
      </c>
      <c r="T259" s="228" t="s">
        <v>147</v>
      </c>
      <c r="U259" s="228">
        <v>0</v>
      </c>
      <c r="V259" s="228">
        <f>ROUND(E259*U259,2)</f>
        <v>0</v>
      </c>
      <c r="W259" s="228"/>
      <c r="X259" s="228" t="s">
        <v>242</v>
      </c>
      <c r="Y259" s="228" t="s">
        <v>149</v>
      </c>
      <c r="Z259" s="217"/>
      <c r="AA259" s="217"/>
      <c r="AB259" s="217"/>
      <c r="AC259" s="217"/>
      <c r="AD259" s="217"/>
      <c r="AE259" s="217"/>
      <c r="AF259" s="217"/>
      <c r="AG259" s="217" t="s">
        <v>243</v>
      </c>
      <c r="AH259" s="217"/>
      <c r="AI259" s="217"/>
      <c r="AJ259" s="217"/>
      <c r="AK259" s="217"/>
      <c r="AL259" s="217"/>
      <c r="AM259" s="217"/>
      <c r="AN259" s="217"/>
      <c r="AO259" s="217"/>
      <c r="AP259" s="217"/>
      <c r="AQ259" s="217"/>
      <c r="AR259" s="217"/>
      <c r="AS259" s="217"/>
      <c r="AT259" s="217"/>
      <c r="AU259" s="217"/>
      <c r="AV259" s="217"/>
      <c r="AW259" s="217"/>
      <c r="AX259" s="217"/>
      <c r="AY259" s="217"/>
      <c r="AZ259" s="217"/>
      <c r="BA259" s="217"/>
      <c r="BB259" s="217"/>
      <c r="BC259" s="217"/>
      <c r="BD259" s="217"/>
      <c r="BE259" s="217"/>
      <c r="BF259" s="217"/>
      <c r="BG259" s="217"/>
      <c r="BH259" s="217"/>
    </row>
    <row r="260" spans="1:60" outlineLevel="2" x14ac:dyDescent="0.2">
      <c r="A260" s="224"/>
      <c r="B260" s="225"/>
      <c r="C260" s="264" t="s">
        <v>326</v>
      </c>
      <c r="D260" s="256"/>
      <c r="E260" s="256"/>
      <c r="F260" s="256"/>
      <c r="G260" s="256"/>
      <c r="H260" s="228"/>
      <c r="I260" s="228"/>
      <c r="J260" s="228"/>
      <c r="K260" s="228"/>
      <c r="L260" s="228"/>
      <c r="M260" s="228"/>
      <c r="N260" s="227"/>
      <c r="O260" s="227"/>
      <c r="P260" s="227"/>
      <c r="Q260" s="227"/>
      <c r="R260" s="228"/>
      <c r="S260" s="228"/>
      <c r="T260" s="228"/>
      <c r="U260" s="228"/>
      <c r="V260" s="228"/>
      <c r="W260" s="228"/>
      <c r="X260" s="228"/>
      <c r="Y260" s="228"/>
      <c r="Z260" s="217"/>
      <c r="AA260" s="217"/>
      <c r="AB260" s="217"/>
      <c r="AC260" s="217"/>
      <c r="AD260" s="217"/>
      <c r="AE260" s="217"/>
      <c r="AF260" s="217"/>
      <c r="AG260" s="217" t="s">
        <v>155</v>
      </c>
      <c r="AH260" s="217"/>
      <c r="AI260" s="217"/>
      <c r="AJ260" s="217"/>
      <c r="AK260" s="217"/>
      <c r="AL260" s="217"/>
      <c r="AM260" s="217"/>
      <c r="AN260" s="217"/>
      <c r="AO260" s="217"/>
      <c r="AP260" s="217"/>
      <c r="AQ260" s="217"/>
      <c r="AR260" s="217"/>
      <c r="AS260" s="217"/>
      <c r="AT260" s="217"/>
      <c r="AU260" s="217"/>
      <c r="AV260" s="217"/>
      <c r="AW260" s="217"/>
      <c r="AX260" s="217"/>
      <c r="AY260" s="217"/>
      <c r="AZ260" s="217"/>
      <c r="BA260" s="217"/>
      <c r="BB260" s="217"/>
      <c r="BC260" s="217"/>
      <c r="BD260" s="217"/>
      <c r="BE260" s="217"/>
      <c r="BF260" s="217"/>
      <c r="BG260" s="217"/>
      <c r="BH260" s="217"/>
    </row>
    <row r="261" spans="1:60" x14ac:dyDescent="0.2">
      <c r="A261" s="231" t="s">
        <v>141</v>
      </c>
      <c r="B261" s="232" t="s">
        <v>103</v>
      </c>
      <c r="C261" s="258" t="s">
        <v>104</v>
      </c>
      <c r="D261" s="233"/>
      <c r="E261" s="234"/>
      <c r="F261" s="235"/>
      <c r="G261" s="235">
        <f>SUMIF(AG262:AG267,"&lt;&gt;NOR",G262:G267)</f>
        <v>0</v>
      </c>
      <c r="H261" s="235"/>
      <c r="I261" s="235">
        <f>SUM(I262:I267)</f>
        <v>0</v>
      </c>
      <c r="J261" s="235"/>
      <c r="K261" s="235">
        <f>SUM(K262:K267)</f>
        <v>0</v>
      </c>
      <c r="L261" s="235"/>
      <c r="M261" s="235">
        <f>SUM(M262:M267)</f>
        <v>0</v>
      </c>
      <c r="N261" s="234"/>
      <c r="O261" s="234">
        <f>SUM(O262:O267)</f>
        <v>4.1400000000000006</v>
      </c>
      <c r="P261" s="234"/>
      <c r="Q261" s="234">
        <f>SUM(Q262:Q267)</f>
        <v>0</v>
      </c>
      <c r="R261" s="235"/>
      <c r="S261" s="235"/>
      <c r="T261" s="236"/>
      <c r="U261" s="230"/>
      <c r="V261" s="230">
        <f>SUM(V262:V267)</f>
        <v>181.72</v>
      </c>
      <c r="W261" s="230"/>
      <c r="X261" s="230"/>
      <c r="Y261" s="230"/>
      <c r="AG261" t="s">
        <v>142</v>
      </c>
    </row>
    <row r="262" spans="1:60" outlineLevel="1" x14ac:dyDescent="0.2">
      <c r="A262" s="245">
        <v>162</v>
      </c>
      <c r="B262" s="246" t="s">
        <v>549</v>
      </c>
      <c r="C262" s="259" t="s">
        <v>550</v>
      </c>
      <c r="D262" s="247" t="s">
        <v>158</v>
      </c>
      <c r="E262" s="248">
        <v>149.08160000000001</v>
      </c>
      <c r="F262" s="249"/>
      <c r="G262" s="250">
        <f>ROUND(E262*F262,2)</f>
        <v>0</v>
      </c>
      <c r="H262" s="249"/>
      <c r="I262" s="250">
        <f>ROUND(E262*H262,2)</f>
        <v>0</v>
      </c>
      <c r="J262" s="249"/>
      <c r="K262" s="250">
        <f>ROUND(E262*J262,2)</f>
        <v>0</v>
      </c>
      <c r="L262" s="250">
        <v>21</v>
      </c>
      <c r="M262" s="250">
        <f>G262*(1+L262/100)</f>
        <v>0</v>
      </c>
      <c r="N262" s="248">
        <v>1.6000000000000001E-4</v>
      </c>
      <c r="O262" s="248">
        <f>ROUND(E262*N262,2)</f>
        <v>0.02</v>
      </c>
      <c r="P262" s="248">
        <v>0</v>
      </c>
      <c r="Q262" s="248">
        <f>ROUND(E262*P262,2)</f>
        <v>0</v>
      </c>
      <c r="R262" s="250" t="s">
        <v>519</v>
      </c>
      <c r="S262" s="250" t="s">
        <v>147</v>
      </c>
      <c r="T262" s="251" t="s">
        <v>147</v>
      </c>
      <c r="U262" s="228">
        <v>0.05</v>
      </c>
      <c r="V262" s="228">
        <f>ROUND(E262*U262,2)</f>
        <v>7.45</v>
      </c>
      <c r="W262" s="228"/>
      <c r="X262" s="228" t="s">
        <v>148</v>
      </c>
      <c r="Y262" s="228" t="s">
        <v>149</v>
      </c>
      <c r="Z262" s="217"/>
      <c r="AA262" s="217"/>
      <c r="AB262" s="217"/>
      <c r="AC262" s="217"/>
      <c r="AD262" s="217"/>
      <c r="AE262" s="217"/>
      <c r="AF262" s="217"/>
      <c r="AG262" s="217" t="s">
        <v>150</v>
      </c>
      <c r="AH262" s="217"/>
      <c r="AI262" s="217"/>
      <c r="AJ262" s="217"/>
      <c r="AK262" s="217"/>
      <c r="AL262" s="217"/>
      <c r="AM262" s="217"/>
      <c r="AN262" s="217"/>
      <c r="AO262" s="217"/>
      <c r="AP262" s="217"/>
      <c r="AQ262" s="217"/>
      <c r="AR262" s="217"/>
      <c r="AS262" s="217"/>
      <c r="AT262" s="217"/>
      <c r="AU262" s="217"/>
      <c r="AV262" s="217"/>
      <c r="AW262" s="217"/>
      <c r="AX262" s="217"/>
      <c r="AY262" s="217"/>
      <c r="AZ262" s="217"/>
      <c r="BA262" s="217"/>
      <c r="BB262" s="217"/>
      <c r="BC262" s="217"/>
      <c r="BD262" s="217"/>
      <c r="BE262" s="217"/>
      <c r="BF262" s="217"/>
      <c r="BG262" s="217"/>
      <c r="BH262" s="217"/>
    </row>
    <row r="263" spans="1:60" outlineLevel="1" x14ac:dyDescent="0.2">
      <c r="A263" s="245">
        <v>163</v>
      </c>
      <c r="B263" s="246" t="s">
        <v>551</v>
      </c>
      <c r="C263" s="259" t="s">
        <v>552</v>
      </c>
      <c r="D263" s="247" t="s">
        <v>232</v>
      </c>
      <c r="E263" s="248">
        <v>78.209999999999994</v>
      </c>
      <c r="F263" s="249"/>
      <c r="G263" s="250">
        <f>ROUND(E263*F263,2)</f>
        <v>0</v>
      </c>
      <c r="H263" s="249"/>
      <c r="I263" s="250">
        <f>ROUND(E263*H263,2)</f>
        <v>0</v>
      </c>
      <c r="J263" s="249"/>
      <c r="K263" s="250">
        <f>ROUND(E263*J263,2)</f>
        <v>0</v>
      </c>
      <c r="L263" s="250">
        <v>21</v>
      </c>
      <c r="M263" s="250">
        <f>G263*(1+L263/100)</f>
        <v>0</v>
      </c>
      <c r="N263" s="248">
        <v>1E-4</v>
      </c>
      <c r="O263" s="248">
        <f>ROUND(E263*N263,2)</f>
        <v>0.01</v>
      </c>
      <c r="P263" s="248">
        <v>0</v>
      </c>
      <c r="Q263" s="248">
        <f>ROUND(E263*P263,2)</f>
        <v>0</v>
      </c>
      <c r="R263" s="250" t="s">
        <v>519</v>
      </c>
      <c r="S263" s="250" t="s">
        <v>147</v>
      </c>
      <c r="T263" s="251" t="s">
        <v>147</v>
      </c>
      <c r="U263" s="228">
        <v>0.12</v>
      </c>
      <c r="V263" s="228">
        <f>ROUND(E263*U263,2)</f>
        <v>9.39</v>
      </c>
      <c r="W263" s="228"/>
      <c r="X263" s="228" t="s">
        <v>148</v>
      </c>
      <c r="Y263" s="228" t="s">
        <v>149</v>
      </c>
      <c r="Z263" s="217"/>
      <c r="AA263" s="217"/>
      <c r="AB263" s="217"/>
      <c r="AC263" s="217"/>
      <c r="AD263" s="217"/>
      <c r="AE263" s="217"/>
      <c r="AF263" s="217"/>
      <c r="AG263" s="217" t="s">
        <v>150</v>
      </c>
      <c r="AH263" s="217"/>
      <c r="AI263" s="217"/>
      <c r="AJ263" s="217"/>
      <c r="AK263" s="217"/>
      <c r="AL263" s="217"/>
      <c r="AM263" s="217"/>
      <c r="AN263" s="217"/>
      <c r="AO263" s="217"/>
      <c r="AP263" s="217"/>
      <c r="AQ263" s="217"/>
      <c r="AR263" s="217"/>
      <c r="AS263" s="217"/>
      <c r="AT263" s="217"/>
      <c r="AU263" s="217"/>
      <c r="AV263" s="217"/>
      <c r="AW263" s="217"/>
      <c r="AX263" s="217"/>
      <c r="AY263" s="217"/>
      <c r="AZ263" s="217"/>
      <c r="BA263" s="217"/>
      <c r="BB263" s="217"/>
      <c r="BC263" s="217"/>
      <c r="BD263" s="217"/>
      <c r="BE263" s="217"/>
      <c r="BF263" s="217"/>
      <c r="BG263" s="217"/>
      <c r="BH263" s="217"/>
    </row>
    <row r="264" spans="1:60" ht="22.5" outlineLevel="1" x14ac:dyDescent="0.2">
      <c r="A264" s="245">
        <v>164</v>
      </c>
      <c r="B264" s="246" t="s">
        <v>553</v>
      </c>
      <c r="C264" s="259" t="s">
        <v>554</v>
      </c>
      <c r="D264" s="247" t="s">
        <v>158</v>
      </c>
      <c r="E264" s="248">
        <v>149.08160000000001</v>
      </c>
      <c r="F264" s="249"/>
      <c r="G264" s="250">
        <f>ROUND(E264*F264,2)</f>
        <v>0</v>
      </c>
      <c r="H264" s="249"/>
      <c r="I264" s="250">
        <f>ROUND(E264*H264,2)</f>
        <v>0</v>
      </c>
      <c r="J264" s="249"/>
      <c r="K264" s="250">
        <f>ROUND(E264*J264,2)</f>
        <v>0</v>
      </c>
      <c r="L264" s="250">
        <v>21</v>
      </c>
      <c r="M264" s="250">
        <f>G264*(1+L264/100)</f>
        <v>0</v>
      </c>
      <c r="N264" s="248">
        <v>5.2500000000000003E-3</v>
      </c>
      <c r="O264" s="248">
        <f>ROUND(E264*N264,2)</f>
        <v>0.78</v>
      </c>
      <c r="P264" s="248">
        <v>0</v>
      </c>
      <c r="Q264" s="248">
        <f>ROUND(E264*P264,2)</f>
        <v>0</v>
      </c>
      <c r="R264" s="250" t="s">
        <v>519</v>
      </c>
      <c r="S264" s="250" t="s">
        <v>147</v>
      </c>
      <c r="T264" s="251" t="s">
        <v>147</v>
      </c>
      <c r="U264" s="228">
        <v>1.1060000000000001</v>
      </c>
      <c r="V264" s="228">
        <f>ROUND(E264*U264,2)</f>
        <v>164.88</v>
      </c>
      <c r="W264" s="228"/>
      <c r="X264" s="228" t="s">
        <v>148</v>
      </c>
      <c r="Y264" s="228" t="s">
        <v>149</v>
      </c>
      <c r="Z264" s="217"/>
      <c r="AA264" s="217"/>
      <c r="AB264" s="217"/>
      <c r="AC264" s="217"/>
      <c r="AD264" s="217"/>
      <c r="AE264" s="217"/>
      <c r="AF264" s="217"/>
      <c r="AG264" s="217" t="s">
        <v>150</v>
      </c>
      <c r="AH264" s="217"/>
      <c r="AI264" s="217"/>
      <c r="AJ264" s="217"/>
      <c r="AK264" s="217"/>
      <c r="AL264" s="217"/>
      <c r="AM264" s="217"/>
      <c r="AN264" s="217"/>
      <c r="AO264" s="217"/>
      <c r="AP264" s="217"/>
      <c r="AQ264" s="217"/>
      <c r="AR264" s="217"/>
      <c r="AS264" s="217"/>
      <c r="AT264" s="217"/>
      <c r="AU264" s="217"/>
      <c r="AV264" s="217"/>
      <c r="AW264" s="217"/>
      <c r="AX264" s="217"/>
      <c r="AY264" s="217"/>
      <c r="AZ264" s="217"/>
      <c r="BA264" s="217"/>
      <c r="BB264" s="217"/>
      <c r="BC264" s="217"/>
      <c r="BD264" s="217"/>
      <c r="BE264" s="217"/>
      <c r="BF264" s="217"/>
      <c r="BG264" s="217"/>
      <c r="BH264" s="217"/>
    </row>
    <row r="265" spans="1:60" outlineLevel="1" x14ac:dyDescent="0.2">
      <c r="A265" s="245">
        <v>165</v>
      </c>
      <c r="B265" s="246" t="s">
        <v>555</v>
      </c>
      <c r="C265" s="259" t="s">
        <v>556</v>
      </c>
      <c r="D265" s="247" t="s">
        <v>484</v>
      </c>
      <c r="E265" s="248">
        <v>1</v>
      </c>
      <c r="F265" s="249"/>
      <c r="G265" s="250">
        <f>ROUND(E265*F265,2)</f>
        <v>0</v>
      </c>
      <c r="H265" s="249"/>
      <c r="I265" s="250">
        <f>ROUND(E265*H265,2)</f>
        <v>0</v>
      </c>
      <c r="J265" s="249"/>
      <c r="K265" s="250">
        <f>ROUND(E265*J265,2)</f>
        <v>0</v>
      </c>
      <c r="L265" s="250">
        <v>21</v>
      </c>
      <c r="M265" s="250">
        <f>G265*(1+L265/100)</f>
        <v>0</v>
      </c>
      <c r="N265" s="248">
        <v>0</v>
      </c>
      <c r="O265" s="248">
        <f>ROUND(E265*N265,2)</f>
        <v>0</v>
      </c>
      <c r="P265" s="248">
        <v>0</v>
      </c>
      <c r="Q265" s="248">
        <f>ROUND(E265*P265,2)</f>
        <v>0</v>
      </c>
      <c r="R265" s="250"/>
      <c r="S265" s="250" t="s">
        <v>272</v>
      </c>
      <c r="T265" s="251" t="s">
        <v>273</v>
      </c>
      <c r="U265" s="228">
        <v>0</v>
      </c>
      <c r="V265" s="228">
        <f>ROUND(E265*U265,2)</f>
        <v>0</v>
      </c>
      <c r="W265" s="228"/>
      <c r="X265" s="228" t="s">
        <v>148</v>
      </c>
      <c r="Y265" s="228" t="s">
        <v>149</v>
      </c>
      <c r="Z265" s="217"/>
      <c r="AA265" s="217"/>
      <c r="AB265" s="217"/>
      <c r="AC265" s="217"/>
      <c r="AD265" s="217"/>
      <c r="AE265" s="217"/>
      <c r="AF265" s="217"/>
      <c r="AG265" s="217" t="s">
        <v>150</v>
      </c>
      <c r="AH265" s="217"/>
      <c r="AI265" s="217"/>
      <c r="AJ265" s="217"/>
      <c r="AK265" s="217"/>
      <c r="AL265" s="217"/>
      <c r="AM265" s="217"/>
      <c r="AN265" s="217"/>
      <c r="AO265" s="217"/>
      <c r="AP265" s="217"/>
      <c r="AQ265" s="217"/>
      <c r="AR265" s="217"/>
      <c r="AS265" s="217"/>
      <c r="AT265" s="217"/>
      <c r="AU265" s="217"/>
      <c r="AV265" s="217"/>
      <c r="AW265" s="217"/>
      <c r="AX265" s="217"/>
      <c r="AY265" s="217"/>
      <c r="AZ265" s="217"/>
      <c r="BA265" s="217"/>
      <c r="BB265" s="217"/>
      <c r="BC265" s="217"/>
      <c r="BD265" s="217"/>
      <c r="BE265" s="217"/>
      <c r="BF265" s="217"/>
      <c r="BG265" s="217"/>
      <c r="BH265" s="217"/>
    </row>
    <row r="266" spans="1:60" outlineLevel="1" x14ac:dyDescent="0.2">
      <c r="A266" s="238">
        <v>166</v>
      </c>
      <c r="B266" s="239" t="s">
        <v>557</v>
      </c>
      <c r="C266" s="260" t="s">
        <v>558</v>
      </c>
      <c r="D266" s="240" t="s">
        <v>158</v>
      </c>
      <c r="E266" s="241">
        <v>171.44383999999999</v>
      </c>
      <c r="F266" s="242"/>
      <c r="G266" s="243">
        <f>ROUND(E266*F266,2)</f>
        <v>0</v>
      </c>
      <c r="H266" s="242"/>
      <c r="I266" s="243">
        <f>ROUND(E266*H266,2)</f>
        <v>0</v>
      </c>
      <c r="J266" s="242"/>
      <c r="K266" s="243">
        <f>ROUND(E266*J266,2)</f>
        <v>0</v>
      </c>
      <c r="L266" s="243">
        <v>21</v>
      </c>
      <c r="M266" s="243">
        <f>G266*(1+L266/100)</f>
        <v>0</v>
      </c>
      <c r="N266" s="241">
        <v>1.9429999999999999E-2</v>
      </c>
      <c r="O266" s="241">
        <f>ROUND(E266*N266,2)</f>
        <v>3.33</v>
      </c>
      <c r="P266" s="241">
        <v>0</v>
      </c>
      <c r="Q266" s="241">
        <f>ROUND(E266*P266,2)</f>
        <v>0</v>
      </c>
      <c r="R266" s="243"/>
      <c r="S266" s="243" t="s">
        <v>272</v>
      </c>
      <c r="T266" s="244" t="s">
        <v>559</v>
      </c>
      <c r="U266" s="228">
        <v>0</v>
      </c>
      <c r="V266" s="228">
        <f>ROUND(E266*U266,2)</f>
        <v>0</v>
      </c>
      <c r="W266" s="228"/>
      <c r="X266" s="228" t="s">
        <v>170</v>
      </c>
      <c r="Y266" s="228" t="s">
        <v>149</v>
      </c>
      <c r="Z266" s="217"/>
      <c r="AA266" s="217"/>
      <c r="AB266" s="217"/>
      <c r="AC266" s="217"/>
      <c r="AD266" s="217"/>
      <c r="AE266" s="217"/>
      <c r="AF266" s="217"/>
      <c r="AG266" s="217" t="s">
        <v>171</v>
      </c>
      <c r="AH266" s="217"/>
      <c r="AI266" s="217"/>
      <c r="AJ266" s="217"/>
      <c r="AK266" s="217"/>
      <c r="AL266" s="217"/>
      <c r="AM266" s="217"/>
      <c r="AN266" s="217"/>
      <c r="AO266" s="217"/>
      <c r="AP266" s="217"/>
      <c r="AQ266" s="217"/>
      <c r="AR266" s="217"/>
      <c r="AS266" s="217"/>
      <c r="AT266" s="217"/>
      <c r="AU266" s="217"/>
      <c r="AV266" s="217"/>
      <c r="AW266" s="217"/>
      <c r="AX266" s="217"/>
      <c r="AY266" s="217"/>
      <c r="AZ266" s="217"/>
      <c r="BA266" s="217"/>
      <c r="BB266" s="217"/>
      <c r="BC266" s="217"/>
      <c r="BD266" s="217"/>
      <c r="BE266" s="217"/>
      <c r="BF266" s="217"/>
      <c r="BG266" s="217"/>
      <c r="BH266" s="217"/>
    </row>
    <row r="267" spans="1:60" outlineLevel="1" x14ac:dyDescent="0.2">
      <c r="A267" s="224">
        <v>167</v>
      </c>
      <c r="B267" s="225" t="s">
        <v>560</v>
      </c>
      <c r="C267" s="263" t="s">
        <v>561</v>
      </c>
      <c r="D267" s="226" t="s">
        <v>0</v>
      </c>
      <c r="E267" s="255"/>
      <c r="F267" s="229"/>
      <c r="G267" s="228">
        <f>ROUND(E267*F267,2)</f>
        <v>0</v>
      </c>
      <c r="H267" s="229"/>
      <c r="I267" s="228">
        <f>ROUND(E267*H267,2)</f>
        <v>0</v>
      </c>
      <c r="J267" s="229"/>
      <c r="K267" s="228">
        <f>ROUND(E267*J267,2)</f>
        <v>0</v>
      </c>
      <c r="L267" s="228">
        <v>21</v>
      </c>
      <c r="M267" s="228">
        <f>G267*(1+L267/100)</f>
        <v>0</v>
      </c>
      <c r="N267" s="227">
        <v>0</v>
      </c>
      <c r="O267" s="227">
        <f>ROUND(E267*N267,2)</f>
        <v>0</v>
      </c>
      <c r="P267" s="227">
        <v>0</v>
      </c>
      <c r="Q267" s="227">
        <f>ROUND(E267*P267,2)</f>
        <v>0</v>
      </c>
      <c r="R267" s="228" t="s">
        <v>519</v>
      </c>
      <c r="S267" s="228" t="s">
        <v>147</v>
      </c>
      <c r="T267" s="228" t="s">
        <v>147</v>
      </c>
      <c r="U267" s="228">
        <v>0</v>
      </c>
      <c r="V267" s="228">
        <f>ROUND(E267*U267,2)</f>
        <v>0</v>
      </c>
      <c r="W267" s="228"/>
      <c r="X267" s="228" t="s">
        <v>242</v>
      </c>
      <c r="Y267" s="228" t="s">
        <v>149</v>
      </c>
      <c r="Z267" s="217"/>
      <c r="AA267" s="217"/>
      <c r="AB267" s="217"/>
      <c r="AC267" s="217"/>
      <c r="AD267" s="217"/>
      <c r="AE267" s="217"/>
      <c r="AF267" s="217"/>
      <c r="AG267" s="217" t="s">
        <v>243</v>
      </c>
      <c r="AH267" s="217"/>
      <c r="AI267" s="217"/>
      <c r="AJ267" s="217"/>
      <c r="AK267" s="217"/>
      <c r="AL267" s="217"/>
      <c r="AM267" s="217"/>
      <c r="AN267" s="217"/>
      <c r="AO267" s="217"/>
      <c r="AP267" s="217"/>
      <c r="AQ267" s="217"/>
      <c r="AR267" s="217"/>
      <c r="AS267" s="217"/>
      <c r="AT267" s="217"/>
      <c r="AU267" s="217"/>
      <c r="AV267" s="217"/>
      <c r="AW267" s="217"/>
      <c r="AX267" s="217"/>
      <c r="AY267" s="217"/>
      <c r="AZ267" s="217"/>
      <c r="BA267" s="217"/>
      <c r="BB267" s="217"/>
      <c r="BC267" s="217"/>
      <c r="BD267" s="217"/>
      <c r="BE267" s="217"/>
      <c r="BF267" s="217"/>
      <c r="BG267" s="217"/>
      <c r="BH267" s="217"/>
    </row>
    <row r="268" spans="1:60" x14ac:dyDescent="0.2">
      <c r="A268" s="231" t="s">
        <v>141</v>
      </c>
      <c r="B268" s="232" t="s">
        <v>105</v>
      </c>
      <c r="C268" s="258" t="s">
        <v>106</v>
      </c>
      <c r="D268" s="233"/>
      <c r="E268" s="234"/>
      <c r="F268" s="235"/>
      <c r="G268" s="235">
        <f>SUMIF(AG269:AG270,"&lt;&gt;NOR",G269:G270)</f>
        <v>0</v>
      </c>
      <c r="H268" s="235"/>
      <c r="I268" s="235">
        <f>SUM(I269:I270)</f>
        <v>0</v>
      </c>
      <c r="J268" s="235"/>
      <c r="K268" s="235">
        <f>SUM(K269:K270)</f>
        <v>0</v>
      </c>
      <c r="L268" s="235"/>
      <c r="M268" s="235">
        <f>SUM(M269:M270)</f>
        <v>0</v>
      </c>
      <c r="N268" s="234"/>
      <c r="O268" s="234">
        <f>SUM(O269:O270)</f>
        <v>0.04</v>
      </c>
      <c r="P268" s="234"/>
      <c r="Q268" s="234">
        <f>SUM(Q269:Q270)</f>
        <v>0</v>
      </c>
      <c r="R268" s="235"/>
      <c r="S268" s="235"/>
      <c r="T268" s="236"/>
      <c r="U268" s="230"/>
      <c r="V268" s="230">
        <f>SUM(V269:V270)</f>
        <v>25.64</v>
      </c>
      <c r="W268" s="230"/>
      <c r="X268" s="230"/>
      <c r="Y268" s="230"/>
      <c r="AG268" t="s">
        <v>142</v>
      </c>
    </row>
    <row r="269" spans="1:60" outlineLevel="1" x14ac:dyDescent="0.2">
      <c r="A269" s="245">
        <v>168</v>
      </c>
      <c r="B269" s="246" t="s">
        <v>562</v>
      </c>
      <c r="C269" s="259" t="s">
        <v>563</v>
      </c>
      <c r="D269" s="247" t="s">
        <v>158</v>
      </c>
      <c r="E269" s="248">
        <v>190.79499999999999</v>
      </c>
      <c r="F269" s="249"/>
      <c r="G269" s="250">
        <f>ROUND(E269*F269,2)</f>
        <v>0</v>
      </c>
      <c r="H269" s="249"/>
      <c r="I269" s="250">
        <f>ROUND(E269*H269,2)</f>
        <v>0</v>
      </c>
      <c r="J269" s="249"/>
      <c r="K269" s="250">
        <f>ROUND(E269*J269,2)</f>
        <v>0</v>
      </c>
      <c r="L269" s="250">
        <v>21</v>
      </c>
      <c r="M269" s="250">
        <f>G269*(1+L269/100)</f>
        <v>0</v>
      </c>
      <c r="N269" s="248">
        <v>6.9999999999999994E-5</v>
      </c>
      <c r="O269" s="248">
        <f>ROUND(E269*N269,2)</f>
        <v>0.01</v>
      </c>
      <c r="P269" s="248">
        <v>0</v>
      </c>
      <c r="Q269" s="248">
        <f>ROUND(E269*P269,2)</f>
        <v>0</v>
      </c>
      <c r="R269" s="250" t="s">
        <v>564</v>
      </c>
      <c r="S269" s="250" t="s">
        <v>147</v>
      </c>
      <c r="T269" s="251" t="s">
        <v>147</v>
      </c>
      <c r="U269" s="228">
        <v>3.2480000000000002E-2</v>
      </c>
      <c r="V269" s="228">
        <f>ROUND(E269*U269,2)</f>
        <v>6.2</v>
      </c>
      <c r="W269" s="228"/>
      <c r="X269" s="228" t="s">
        <v>148</v>
      </c>
      <c r="Y269" s="228" t="s">
        <v>149</v>
      </c>
      <c r="Z269" s="217"/>
      <c r="AA269" s="217"/>
      <c r="AB269" s="217"/>
      <c r="AC269" s="217"/>
      <c r="AD269" s="217"/>
      <c r="AE269" s="217"/>
      <c r="AF269" s="217"/>
      <c r="AG269" s="217" t="s">
        <v>150</v>
      </c>
      <c r="AH269" s="217"/>
      <c r="AI269" s="217"/>
      <c r="AJ269" s="217"/>
      <c r="AK269" s="217"/>
      <c r="AL269" s="217"/>
      <c r="AM269" s="217"/>
      <c r="AN269" s="217"/>
      <c r="AO269" s="217"/>
      <c r="AP269" s="217"/>
      <c r="AQ269" s="217"/>
      <c r="AR269" s="217"/>
      <c r="AS269" s="217"/>
      <c r="AT269" s="217"/>
      <c r="AU269" s="217"/>
      <c r="AV269" s="217"/>
      <c r="AW269" s="217"/>
      <c r="AX269" s="217"/>
      <c r="AY269" s="217"/>
      <c r="AZ269" s="217"/>
      <c r="BA269" s="217"/>
      <c r="BB269" s="217"/>
      <c r="BC269" s="217"/>
      <c r="BD269" s="217"/>
      <c r="BE269" s="217"/>
      <c r="BF269" s="217"/>
      <c r="BG269" s="217"/>
      <c r="BH269" s="217"/>
    </row>
    <row r="270" spans="1:60" outlineLevel="1" x14ac:dyDescent="0.2">
      <c r="A270" s="245">
        <v>169</v>
      </c>
      <c r="B270" s="246" t="s">
        <v>565</v>
      </c>
      <c r="C270" s="259" t="s">
        <v>566</v>
      </c>
      <c r="D270" s="247" t="s">
        <v>158</v>
      </c>
      <c r="E270" s="248">
        <v>190.79499999999999</v>
      </c>
      <c r="F270" s="249"/>
      <c r="G270" s="250">
        <f>ROUND(E270*F270,2)</f>
        <v>0</v>
      </c>
      <c r="H270" s="249"/>
      <c r="I270" s="250">
        <f>ROUND(E270*H270,2)</f>
        <v>0</v>
      </c>
      <c r="J270" s="249"/>
      <c r="K270" s="250">
        <f>ROUND(E270*J270,2)</f>
        <v>0</v>
      </c>
      <c r="L270" s="250">
        <v>21</v>
      </c>
      <c r="M270" s="250">
        <f>G270*(1+L270/100)</f>
        <v>0</v>
      </c>
      <c r="N270" s="248">
        <v>1.3999999999999999E-4</v>
      </c>
      <c r="O270" s="248">
        <f>ROUND(E270*N270,2)</f>
        <v>0.03</v>
      </c>
      <c r="P270" s="248">
        <v>0</v>
      </c>
      <c r="Q270" s="248">
        <f>ROUND(E270*P270,2)</f>
        <v>0</v>
      </c>
      <c r="R270" s="250" t="s">
        <v>564</v>
      </c>
      <c r="S270" s="250" t="s">
        <v>147</v>
      </c>
      <c r="T270" s="251" t="s">
        <v>147</v>
      </c>
      <c r="U270" s="228">
        <v>0.10191</v>
      </c>
      <c r="V270" s="228">
        <f>ROUND(E270*U270,2)</f>
        <v>19.440000000000001</v>
      </c>
      <c r="W270" s="228"/>
      <c r="X270" s="228" t="s">
        <v>148</v>
      </c>
      <c r="Y270" s="228" t="s">
        <v>149</v>
      </c>
      <c r="Z270" s="217"/>
      <c r="AA270" s="217"/>
      <c r="AB270" s="217"/>
      <c r="AC270" s="217"/>
      <c r="AD270" s="217"/>
      <c r="AE270" s="217"/>
      <c r="AF270" s="217"/>
      <c r="AG270" s="217" t="s">
        <v>150</v>
      </c>
      <c r="AH270" s="217"/>
      <c r="AI270" s="217"/>
      <c r="AJ270" s="217"/>
      <c r="AK270" s="217"/>
      <c r="AL270" s="217"/>
      <c r="AM270" s="217"/>
      <c r="AN270" s="217"/>
      <c r="AO270" s="217"/>
      <c r="AP270" s="217"/>
      <c r="AQ270" s="217"/>
      <c r="AR270" s="217"/>
      <c r="AS270" s="217"/>
      <c r="AT270" s="217"/>
      <c r="AU270" s="217"/>
      <c r="AV270" s="217"/>
      <c r="AW270" s="217"/>
      <c r="AX270" s="217"/>
      <c r="AY270" s="217"/>
      <c r="AZ270" s="217"/>
      <c r="BA270" s="217"/>
      <c r="BB270" s="217"/>
      <c r="BC270" s="217"/>
      <c r="BD270" s="217"/>
      <c r="BE270" s="217"/>
      <c r="BF270" s="217"/>
      <c r="BG270" s="217"/>
      <c r="BH270" s="217"/>
    </row>
    <row r="271" spans="1:60" x14ac:dyDescent="0.2">
      <c r="A271" s="231" t="s">
        <v>141</v>
      </c>
      <c r="B271" s="232" t="s">
        <v>107</v>
      </c>
      <c r="C271" s="258" t="s">
        <v>108</v>
      </c>
      <c r="D271" s="233"/>
      <c r="E271" s="234"/>
      <c r="F271" s="235"/>
      <c r="G271" s="235">
        <f>SUMIF(AG272:AG275,"&lt;&gt;NOR",G272:G275)</f>
        <v>0</v>
      </c>
      <c r="H271" s="235"/>
      <c r="I271" s="235">
        <f>SUM(I272:I275)</f>
        <v>0</v>
      </c>
      <c r="J271" s="235"/>
      <c r="K271" s="235">
        <f>SUM(K272:K275)</f>
        <v>0</v>
      </c>
      <c r="L271" s="235"/>
      <c r="M271" s="235">
        <f>SUM(M272:M275)</f>
        <v>0</v>
      </c>
      <c r="N271" s="234"/>
      <c r="O271" s="234">
        <f>SUM(O272:O275)</f>
        <v>0</v>
      </c>
      <c r="P271" s="234"/>
      <c r="Q271" s="234">
        <f>SUM(Q272:Q275)</f>
        <v>0</v>
      </c>
      <c r="R271" s="235"/>
      <c r="S271" s="235"/>
      <c r="T271" s="236"/>
      <c r="U271" s="230"/>
      <c r="V271" s="230">
        <f>SUM(V272:V275)</f>
        <v>3.56</v>
      </c>
      <c r="W271" s="230"/>
      <c r="X271" s="230"/>
      <c r="Y271" s="230"/>
      <c r="AG271" t="s">
        <v>142</v>
      </c>
    </row>
    <row r="272" spans="1:60" outlineLevel="1" x14ac:dyDescent="0.2">
      <c r="A272" s="238">
        <v>170</v>
      </c>
      <c r="B272" s="239" t="s">
        <v>567</v>
      </c>
      <c r="C272" s="260" t="s">
        <v>568</v>
      </c>
      <c r="D272" s="240" t="s">
        <v>145</v>
      </c>
      <c r="E272" s="241">
        <v>8</v>
      </c>
      <c r="F272" s="242"/>
      <c r="G272" s="243">
        <f>ROUND(E272*F272,2)</f>
        <v>0</v>
      </c>
      <c r="H272" s="242"/>
      <c r="I272" s="243">
        <f>ROUND(E272*H272,2)</f>
        <v>0</v>
      </c>
      <c r="J272" s="242"/>
      <c r="K272" s="243">
        <f>ROUND(E272*J272,2)</f>
        <v>0</v>
      </c>
      <c r="L272" s="243">
        <v>21</v>
      </c>
      <c r="M272" s="243">
        <f>G272*(1+L272/100)</f>
        <v>0</v>
      </c>
      <c r="N272" s="241">
        <v>0</v>
      </c>
      <c r="O272" s="241">
        <f>ROUND(E272*N272,2)</f>
        <v>0</v>
      </c>
      <c r="P272" s="241">
        <v>0</v>
      </c>
      <c r="Q272" s="241">
        <f>ROUND(E272*P272,2)</f>
        <v>0</v>
      </c>
      <c r="R272" s="243" t="s">
        <v>569</v>
      </c>
      <c r="S272" s="243" t="s">
        <v>147</v>
      </c>
      <c r="T272" s="244" t="s">
        <v>147</v>
      </c>
      <c r="U272" s="228">
        <v>0.44500000000000001</v>
      </c>
      <c r="V272" s="228">
        <f>ROUND(E272*U272,2)</f>
        <v>3.56</v>
      </c>
      <c r="W272" s="228"/>
      <c r="X272" s="228" t="s">
        <v>148</v>
      </c>
      <c r="Y272" s="228" t="s">
        <v>149</v>
      </c>
      <c r="Z272" s="217"/>
      <c r="AA272" s="217"/>
      <c r="AB272" s="217"/>
      <c r="AC272" s="217"/>
      <c r="AD272" s="217"/>
      <c r="AE272" s="217"/>
      <c r="AF272" s="217"/>
      <c r="AG272" s="217" t="s">
        <v>150</v>
      </c>
      <c r="AH272" s="217"/>
      <c r="AI272" s="217"/>
      <c r="AJ272" s="217"/>
      <c r="AK272" s="217"/>
      <c r="AL272" s="217"/>
      <c r="AM272" s="217"/>
      <c r="AN272" s="217"/>
      <c r="AO272" s="217"/>
      <c r="AP272" s="217"/>
      <c r="AQ272" s="217"/>
      <c r="AR272" s="217"/>
      <c r="AS272" s="217"/>
      <c r="AT272" s="217"/>
      <c r="AU272" s="217"/>
      <c r="AV272" s="217"/>
      <c r="AW272" s="217"/>
      <c r="AX272" s="217"/>
      <c r="AY272" s="217"/>
      <c r="AZ272" s="217"/>
      <c r="BA272" s="217"/>
      <c r="BB272" s="217"/>
      <c r="BC272" s="217"/>
      <c r="BD272" s="217"/>
      <c r="BE272" s="217"/>
      <c r="BF272" s="217"/>
      <c r="BG272" s="217"/>
      <c r="BH272" s="217"/>
    </row>
    <row r="273" spans="1:60" outlineLevel="2" x14ac:dyDescent="0.2">
      <c r="A273" s="224"/>
      <c r="B273" s="225"/>
      <c r="C273" s="265" t="s">
        <v>570</v>
      </c>
      <c r="D273" s="257"/>
      <c r="E273" s="257"/>
      <c r="F273" s="257"/>
      <c r="G273" s="257"/>
      <c r="H273" s="228"/>
      <c r="I273" s="228"/>
      <c r="J273" s="228"/>
      <c r="K273" s="228"/>
      <c r="L273" s="228"/>
      <c r="M273" s="228"/>
      <c r="N273" s="227"/>
      <c r="O273" s="227"/>
      <c r="P273" s="227"/>
      <c r="Q273" s="227"/>
      <c r="R273" s="228"/>
      <c r="S273" s="228"/>
      <c r="T273" s="228"/>
      <c r="U273" s="228"/>
      <c r="V273" s="228"/>
      <c r="W273" s="228"/>
      <c r="X273" s="228"/>
      <c r="Y273" s="228"/>
      <c r="Z273" s="217"/>
      <c r="AA273" s="217"/>
      <c r="AB273" s="217"/>
      <c r="AC273" s="217"/>
      <c r="AD273" s="217"/>
      <c r="AE273" s="217"/>
      <c r="AF273" s="217"/>
      <c r="AG273" s="217" t="s">
        <v>178</v>
      </c>
      <c r="AH273" s="217"/>
      <c r="AI273" s="217"/>
      <c r="AJ273" s="217"/>
      <c r="AK273" s="217"/>
      <c r="AL273" s="217"/>
      <c r="AM273" s="217"/>
      <c r="AN273" s="217"/>
      <c r="AO273" s="217"/>
      <c r="AP273" s="217"/>
      <c r="AQ273" s="217"/>
      <c r="AR273" s="217"/>
      <c r="AS273" s="217"/>
      <c r="AT273" s="217"/>
      <c r="AU273" s="217"/>
      <c r="AV273" s="217"/>
      <c r="AW273" s="217"/>
      <c r="AX273" s="217"/>
      <c r="AY273" s="217"/>
      <c r="AZ273" s="217"/>
      <c r="BA273" s="217"/>
      <c r="BB273" s="217"/>
      <c r="BC273" s="217"/>
      <c r="BD273" s="217"/>
      <c r="BE273" s="217"/>
      <c r="BF273" s="217"/>
      <c r="BG273" s="217"/>
      <c r="BH273" s="217"/>
    </row>
    <row r="274" spans="1:60" outlineLevel="1" x14ac:dyDescent="0.2">
      <c r="A274" s="245">
        <v>171</v>
      </c>
      <c r="B274" s="246" t="s">
        <v>571</v>
      </c>
      <c r="C274" s="259" t="s">
        <v>572</v>
      </c>
      <c r="D274" s="247" t="s">
        <v>321</v>
      </c>
      <c r="E274" s="248">
        <v>1</v>
      </c>
      <c r="F274" s="249"/>
      <c r="G274" s="250">
        <f>ROUND(E274*F274,2)</f>
        <v>0</v>
      </c>
      <c r="H274" s="249"/>
      <c r="I274" s="250">
        <f>ROUND(E274*H274,2)</f>
        <v>0</v>
      </c>
      <c r="J274" s="249"/>
      <c r="K274" s="250">
        <f>ROUND(E274*J274,2)</f>
        <v>0</v>
      </c>
      <c r="L274" s="250">
        <v>21</v>
      </c>
      <c r="M274" s="250">
        <f>G274*(1+L274/100)</f>
        <v>0</v>
      </c>
      <c r="N274" s="248">
        <v>0</v>
      </c>
      <c r="O274" s="248">
        <f>ROUND(E274*N274,2)</f>
        <v>0</v>
      </c>
      <c r="P274" s="248">
        <v>0</v>
      </c>
      <c r="Q274" s="248">
        <f>ROUND(E274*P274,2)</f>
        <v>0</v>
      </c>
      <c r="R274" s="250"/>
      <c r="S274" s="250" t="s">
        <v>272</v>
      </c>
      <c r="T274" s="251" t="s">
        <v>169</v>
      </c>
      <c r="U274" s="228">
        <v>0</v>
      </c>
      <c r="V274" s="228">
        <f>ROUND(E274*U274,2)</f>
        <v>0</v>
      </c>
      <c r="W274" s="228"/>
      <c r="X274" s="228" t="s">
        <v>148</v>
      </c>
      <c r="Y274" s="228" t="s">
        <v>149</v>
      </c>
      <c r="Z274" s="217"/>
      <c r="AA274" s="217"/>
      <c r="AB274" s="217"/>
      <c r="AC274" s="217"/>
      <c r="AD274" s="217"/>
      <c r="AE274" s="217"/>
      <c r="AF274" s="217"/>
      <c r="AG274" s="217" t="s">
        <v>150</v>
      </c>
      <c r="AH274" s="217"/>
      <c r="AI274" s="217"/>
      <c r="AJ274" s="217"/>
      <c r="AK274" s="217"/>
      <c r="AL274" s="217"/>
      <c r="AM274" s="217"/>
      <c r="AN274" s="217"/>
      <c r="AO274" s="217"/>
      <c r="AP274" s="217"/>
      <c r="AQ274" s="217"/>
      <c r="AR274" s="217"/>
      <c r="AS274" s="217"/>
      <c r="AT274" s="217"/>
      <c r="AU274" s="217"/>
      <c r="AV274" s="217"/>
      <c r="AW274" s="217"/>
      <c r="AX274" s="217"/>
      <c r="AY274" s="217"/>
      <c r="AZ274" s="217"/>
      <c r="BA274" s="217"/>
      <c r="BB274" s="217"/>
      <c r="BC274" s="217"/>
      <c r="BD274" s="217"/>
      <c r="BE274" s="217"/>
      <c r="BF274" s="217"/>
      <c r="BG274" s="217"/>
      <c r="BH274" s="217"/>
    </row>
    <row r="275" spans="1:60" outlineLevel="1" x14ac:dyDescent="0.2">
      <c r="A275" s="245">
        <v>172</v>
      </c>
      <c r="B275" s="246" t="s">
        <v>573</v>
      </c>
      <c r="C275" s="259" t="s">
        <v>574</v>
      </c>
      <c r="D275" s="247" t="s">
        <v>484</v>
      </c>
      <c r="E275" s="248">
        <v>8</v>
      </c>
      <c r="F275" s="249"/>
      <c r="G275" s="250">
        <f>ROUND(E275*F275,2)</f>
        <v>0</v>
      </c>
      <c r="H275" s="249"/>
      <c r="I275" s="250">
        <f>ROUND(E275*H275,2)</f>
        <v>0</v>
      </c>
      <c r="J275" s="249"/>
      <c r="K275" s="250">
        <f>ROUND(E275*J275,2)</f>
        <v>0</v>
      </c>
      <c r="L275" s="250">
        <v>21</v>
      </c>
      <c r="M275" s="250">
        <f>G275*(1+L275/100)</f>
        <v>0</v>
      </c>
      <c r="N275" s="248">
        <v>0</v>
      </c>
      <c r="O275" s="248">
        <f>ROUND(E275*N275,2)</f>
        <v>0</v>
      </c>
      <c r="P275" s="248">
        <v>0</v>
      </c>
      <c r="Q275" s="248">
        <f>ROUND(E275*P275,2)</f>
        <v>0</v>
      </c>
      <c r="R275" s="250"/>
      <c r="S275" s="250" t="s">
        <v>272</v>
      </c>
      <c r="T275" s="251" t="s">
        <v>273</v>
      </c>
      <c r="U275" s="228">
        <v>0</v>
      </c>
      <c r="V275" s="228">
        <f>ROUND(E275*U275,2)</f>
        <v>0</v>
      </c>
      <c r="W275" s="228"/>
      <c r="X275" s="228" t="s">
        <v>148</v>
      </c>
      <c r="Y275" s="228" t="s">
        <v>149</v>
      </c>
      <c r="Z275" s="217"/>
      <c r="AA275" s="217"/>
      <c r="AB275" s="217"/>
      <c r="AC275" s="217"/>
      <c r="AD275" s="217"/>
      <c r="AE275" s="217"/>
      <c r="AF275" s="217"/>
      <c r="AG275" s="217" t="s">
        <v>150</v>
      </c>
      <c r="AH275" s="217"/>
      <c r="AI275" s="217"/>
      <c r="AJ275" s="217"/>
      <c r="AK275" s="217"/>
      <c r="AL275" s="217"/>
      <c r="AM275" s="217"/>
      <c r="AN275" s="217"/>
      <c r="AO275" s="217"/>
      <c r="AP275" s="217"/>
      <c r="AQ275" s="217"/>
      <c r="AR275" s="217"/>
      <c r="AS275" s="217"/>
      <c r="AT275" s="217"/>
      <c r="AU275" s="217"/>
      <c r="AV275" s="217"/>
      <c r="AW275" s="217"/>
      <c r="AX275" s="217"/>
      <c r="AY275" s="217"/>
      <c r="AZ275" s="217"/>
      <c r="BA275" s="217"/>
      <c r="BB275" s="217"/>
      <c r="BC275" s="217"/>
      <c r="BD275" s="217"/>
      <c r="BE275" s="217"/>
      <c r="BF275" s="217"/>
      <c r="BG275" s="217"/>
      <c r="BH275" s="217"/>
    </row>
    <row r="276" spans="1:60" x14ac:dyDescent="0.2">
      <c r="A276" s="231" t="s">
        <v>141</v>
      </c>
      <c r="B276" s="232" t="s">
        <v>109</v>
      </c>
      <c r="C276" s="258" t="s">
        <v>110</v>
      </c>
      <c r="D276" s="233"/>
      <c r="E276" s="234"/>
      <c r="F276" s="235"/>
      <c r="G276" s="235">
        <f>SUMIF(AG277:AG285,"&lt;&gt;NOR",G277:G285)</f>
        <v>0</v>
      </c>
      <c r="H276" s="235"/>
      <c r="I276" s="235">
        <f>SUM(I277:I285)</f>
        <v>0</v>
      </c>
      <c r="J276" s="235"/>
      <c r="K276" s="235">
        <f>SUM(K277:K285)</f>
        <v>0</v>
      </c>
      <c r="L276" s="235"/>
      <c r="M276" s="235">
        <f>SUM(M277:M285)</f>
        <v>0</v>
      </c>
      <c r="N276" s="234"/>
      <c r="O276" s="234">
        <f>SUM(O277:O285)</f>
        <v>0</v>
      </c>
      <c r="P276" s="234"/>
      <c r="Q276" s="234">
        <f>SUM(Q277:Q285)</f>
        <v>0</v>
      </c>
      <c r="R276" s="235"/>
      <c r="S276" s="235"/>
      <c r="T276" s="236"/>
      <c r="U276" s="230"/>
      <c r="V276" s="230">
        <f>SUM(V277:V285)</f>
        <v>262.51</v>
      </c>
      <c r="W276" s="230"/>
      <c r="X276" s="230"/>
      <c r="Y276" s="230"/>
      <c r="AG276" t="s">
        <v>142</v>
      </c>
    </row>
    <row r="277" spans="1:60" outlineLevel="1" x14ac:dyDescent="0.2">
      <c r="A277" s="238">
        <v>173</v>
      </c>
      <c r="B277" s="239" t="s">
        <v>575</v>
      </c>
      <c r="C277" s="260" t="s">
        <v>576</v>
      </c>
      <c r="D277" s="240" t="s">
        <v>153</v>
      </c>
      <c r="E277" s="241">
        <v>53.740119999999997</v>
      </c>
      <c r="F277" s="242"/>
      <c r="G277" s="243">
        <f>ROUND(E277*F277,2)</f>
        <v>0</v>
      </c>
      <c r="H277" s="242"/>
      <c r="I277" s="243">
        <f>ROUND(E277*H277,2)</f>
        <v>0</v>
      </c>
      <c r="J277" s="242"/>
      <c r="K277" s="243">
        <f>ROUND(E277*J277,2)</f>
        <v>0</v>
      </c>
      <c r="L277" s="243">
        <v>21</v>
      </c>
      <c r="M277" s="243">
        <f>G277*(1+L277/100)</f>
        <v>0</v>
      </c>
      <c r="N277" s="241">
        <v>0</v>
      </c>
      <c r="O277" s="241">
        <f>ROUND(E277*N277,2)</f>
        <v>0</v>
      </c>
      <c r="P277" s="241">
        <v>0</v>
      </c>
      <c r="Q277" s="241">
        <f>ROUND(E277*P277,2)</f>
        <v>0</v>
      </c>
      <c r="R277" s="243" t="s">
        <v>577</v>
      </c>
      <c r="S277" s="243" t="s">
        <v>147</v>
      </c>
      <c r="T277" s="244" t="s">
        <v>147</v>
      </c>
      <c r="U277" s="228">
        <v>0.16400000000000001</v>
      </c>
      <c r="V277" s="228">
        <f>ROUND(E277*U277,2)</f>
        <v>8.81</v>
      </c>
      <c r="W277" s="228"/>
      <c r="X277" s="228" t="s">
        <v>578</v>
      </c>
      <c r="Y277" s="228" t="s">
        <v>149</v>
      </c>
      <c r="Z277" s="217"/>
      <c r="AA277" s="217"/>
      <c r="AB277" s="217"/>
      <c r="AC277" s="217"/>
      <c r="AD277" s="217"/>
      <c r="AE277" s="217"/>
      <c r="AF277" s="217"/>
      <c r="AG277" s="217" t="s">
        <v>579</v>
      </c>
      <c r="AH277" s="217"/>
      <c r="AI277" s="217"/>
      <c r="AJ277" s="217"/>
      <c r="AK277" s="217"/>
      <c r="AL277" s="217"/>
      <c r="AM277" s="217"/>
      <c r="AN277" s="217"/>
      <c r="AO277" s="217"/>
      <c r="AP277" s="217"/>
      <c r="AQ277" s="217"/>
      <c r="AR277" s="217"/>
      <c r="AS277" s="217"/>
      <c r="AT277" s="217"/>
      <c r="AU277" s="217"/>
      <c r="AV277" s="217"/>
      <c r="AW277" s="217"/>
      <c r="AX277" s="217"/>
      <c r="AY277" s="217"/>
      <c r="AZ277" s="217"/>
      <c r="BA277" s="217"/>
      <c r="BB277" s="217"/>
      <c r="BC277" s="217"/>
      <c r="BD277" s="217"/>
      <c r="BE277" s="217"/>
      <c r="BF277" s="217"/>
      <c r="BG277" s="217"/>
      <c r="BH277" s="217"/>
    </row>
    <row r="278" spans="1:60" ht="22.5" outlineLevel="2" x14ac:dyDescent="0.2">
      <c r="A278" s="224"/>
      <c r="B278" s="225"/>
      <c r="C278" s="261" t="s">
        <v>580</v>
      </c>
      <c r="D278" s="252"/>
      <c r="E278" s="252"/>
      <c r="F278" s="252"/>
      <c r="G278" s="252"/>
      <c r="H278" s="228"/>
      <c r="I278" s="228"/>
      <c r="J278" s="228"/>
      <c r="K278" s="228"/>
      <c r="L278" s="228"/>
      <c r="M278" s="228"/>
      <c r="N278" s="227"/>
      <c r="O278" s="227"/>
      <c r="P278" s="227"/>
      <c r="Q278" s="227"/>
      <c r="R278" s="228"/>
      <c r="S278" s="228"/>
      <c r="T278" s="228"/>
      <c r="U278" s="228"/>
      <c r="V278" s="228"/>
      <c r="W278" s="228"/>
      <c r="X278" s="228"/>
      <c r="Y278" s="228"/>
      <c r="Z278" s="217"/>
      <c r="AA278" s="217"/>
      <c r="AB278" s="217"/>
      <c r="AC278" s="217"/>
      <c r="AD278" s="217"/>
      <c r="AE278" s="217"/>
      <c r="AF278" s="217"/>
      <c r="AG278" s="217" t="s">
        <v>155</v>
      </c>
      <c r="AH278" s="217"/>
      <c r="AI278" s="217"/>
      <c r="AJ278" s="217"/>
      <c r="AK278" s="217"/>
      <c r="AL278" s="217"/>
      <c r="AM278" s="217"/>
      <c r="AN278" s="217"/>
      <c r="AO278" s="217"/>
      <c r="AP278" s="217"/>
      <c r="AQ278" s="217"/>
      <c r="AR278" s="217"/>
      <c r="AS278" s="217"/>
      <c r="AT278" s="217"/>
      <c r="AU278" s="217"/>
      <c r="AV278" s="217"/>
      <c r="AW278" s="217"/>
      <c r="AX278" s="217"/>
      <c r="AY278" s="217"/>
      <c r="AZ278" s="217"/>
      <c r="BA278" s="254" t="str">
        <f>C278</f>
        <v>se složením a hrubým urovnáním nebo s přeložením na jiný dopravní prostředek kromě lodi, vč. příplatku za každých dalších i započatých 1000 m přes 1000 m,</v>
      </c>
      <c r="BB278" s="217"/>
      <c r="BC278" s="217"/>
      <c r="BD278" s="217"/>
      <c r="BE278" s="217"/>
      <c r="BF278" s="217"/>
      <c r="BG278" s="217"/>
      <c r="BH278" s="217"/>
    </row>
    <row r="279" spans="1:60" ht="22.5" outlineLevel="1" x14ac:dyDescent="0.2">
      <c r="A279" s="245">
        <v>174</v>
      </c>
      <c r="B279" s="246" t="s">
        <v>581</v>
      </c>
      <c r="C279" s="259" t="s">
        <v>582</v>
      </c>
      <c r="D279" s="247" t="s">
        <v>153</v>
      </c>
      <c r="E279" s="248">
        <v>53.740119999999997</v>
      </c>
      <c r="F279" s="249"/>
      <c r="G279" s="250">
        <f>ROUND(E279*F279,2)</f>
        <v>0</v>
      </c>
      <c r="H279" s="249"/>
      <c r="I279" s="250">
        <f>ROUND(E279*H279,2)</f>
        <v>0</v>
      </c>
      <c r="J279" s="249"/>
      <c r="K279" s="250">
        <f>ROUND(E279*J279,2)</f>
        <v>0</v>
      </c>
      <c r="L279" s="250">
        <v>21</v>
      </c>
      <c r="M279" s="250">
        <f>G279*(1+L279/100)</f>
        <v>0</v>
      </c>
      <c r="N279" s="248">
        <v>0</v>
      </c>
      <c r="O279" s="248">
        <f>ROUND(E279*N279,2)</f>
        <v>0</v>
      </c>
      <c r="P279" s="248">
        <v>0</v>
      </c>
      <c r="Q279" s="248">
        <f>ROUND(E279*P279,2)</f>
        <v>0</v>
      </c>
      <c r="R279" s="250" t="s">
        <v>201</v>
      </c>
      <c r="S279" s="250" t="s">
        <v>147</v>
      </c>
      <c r="T279" s="251" t="s">
        <v>147</v>
      </c>
      <c r="U279" s="228">
        <v>0.93300000000000005</v>
      </c>
      <c r="V279" s="228">
        <f>ROUND(E279*U279,2)</f>
        <v>50.14</v>
      </c>
      <c r="W279" s="228"/>
      <c r="X279" s="228" t="s">
        <v>578</v>
      </c>
      <c r="Y279" s="228" t="s">
        <v>149</v>
      </c>
      <c r="Z279" s="217"/>
      <c r="AA279" s="217"/>
      <c r="AB279" s="217"/>
      <c r="AC279" s="217"/>
      <c r="AD279" s="217"/>
      <c r="AE279" s="217"/>
      <c r="AF279" s="217"/>
      <c r="AG279" s="217" t="s">
        <v>579</v>
      </c>
      <c r="AH279" s="217"/>
      <c r="AI279" s="217"/>
      <c r="AJ279" s="217"/>
      <c r="AK279" s="217"/>
      <c r="AL279" s="217"/>
      <c r="AM279" s="217"/>
      <c r="AN279" s="217"/>
      <c r="AO279" s="217"/>
      <c r="AP279" s="217"/>
      <c r="AQ279" s="217"/>
      <c r="AR279" s="217"/>
      <c r="AS279" s="217"/>
      <c r="AT279" s="217"/>
      <c r="AU279" s="217"/>
      <c r="AV279" s="217"/>
      <c r="AW279" s="217"/>
      <c r="AX279" s="217"/>
      <c r="AY279" s="217"/>
      <c r="AZ279" s="217"/>
      <c r="BA279" s="217"/>
      <c r="BB279" s="217"/>
      <c r="BC279" s="217"/>
      <c r="BD279" s="217"/>
      <c r="BE279" s="217"/>
      <c r="BF279" s="217"/>
      <c r="BG279" s="217"/>
      <c r="BH279" s="217"/>
    </row>
    <row r="280" spans="1:60" outlineLevel="1" x14ac:dyDescent="0.2">
      <c r="A280" s="245">
        <v>175</v>
      </c>
      <c r="B280" s="246" t="s">
        <v>583</v>
      </c>
      <c r="C280" s="259" t="s">
        <v>584</v>
      </c>
      <c r="D280" s="247" t="s">
        <v>153</v>
      </c>
      <c r="E280" s="248">
        <v>107.48023000000001</v>
      </c>
      <c r="F280" s="249"/>
      <c r="G280" s="250">
        <f>ROUND(E280*F280,2)</f>
        <v>0</v>
      </c>
      <c r="H280" s="249"/>
      <c r="I280" s="250">
        <f>ROUND(E280*H280,2)</f>
        <v>0</v>
      </c>
      <c r="J280" s="249"/>
      <c r="K280" s="250">
        <f>ROUND(E280*J280,2)</f>
        <v>0</v>
      </c>
      <c r="L280" s="250">
        <v>21</v>
      </c>
      <c r="M280" s="250">
        <f>G280*(1+L280/100)</f>
        <v>0</v>
      </c>
      <c r="N280" s="248">
        <v>0</v>
      </c>
      <c r="O280" s="248">
        <f>ROUND(E280*N280,2)</f>
        <v>0</v>
      </c>
      <c r="P280" s="248">
        <v>0</v>
      </c>
      <c r="Q280" s="248">
        <f>ROUND(E280*P280,2)</f>
        <v>0</v>
      </c>
      <c r="R280" s="250" t="s">
        <v>201</v>
      </c>
      <c r="S280" s="250" t="s">
        <v>147</v>
      </c>
      <c r="T280" s="251" t="s">
        <v>147</v>
      </c>
      <c r="U280" s="228">
        <v>0.65300000000000002</v>
      </c>
      <c r="V280" s="228">
        <f>ROUND(E280*U280,2)</f>
        <v>70.180000000000007</v>
      </c>
      <c r="W280" s="228"/>
      <c r="X280" s="228" t="s">
        <v>578</v>
      </c>
      <c r="Y280" s="228" t="s">
        <v>149</v>
      </c>
      <c r="Z280" s="217"/>
      <c r="AA280" s="217"/>
      <c r="AB280" s="217"/>
      <c r="AC280" s="217"/>
      <c r="AD280" s="217"/>
      <c r="AE280" s="217"/>
      <c r="AF280" s="217"/>
      <c r="AG280" s="217" t="s">
        <v>579</v>
      </c>
      <c r="AH280" s="217"/>
      <c r="AI280" s="217"/>
      <c r="AJ280" s="217"/>
      <c r="AK280" s="217"/>
      <c r="AL280" s="217"/>
      <c r="AM280" s="217"/>
      <c r="AN280" s="217"/>
      <c r="AO280" s="217"/>
      <c r="AP280" s="217"/>
      <c r="AQ280" s="217"/>
      <c r="AR280" s="217"/>
      <c r="AS280" s="217"/>
      <c r="AT280" s="217"/>
      <c r="AU280" s="217"/>
      <c r="AV280" s="217"/>
      <c r="AW280" s="217"/>
      <c r="AX280" s="217"/>
      <c r="AY280" s="217"/>
      <c r="AZ280" s="217"/>
      <c r="BA280" s="217"/>
      <c r="BB280" s="217"/>
      <c r="BC280" s="217"/>
      <c r="BD280" s="217"/>
      <c r="BE280" s="217"/>
      <c r="BF280" s="217"/>
      <c r="BG280" s="217"/>
      <c r="BH280" s="217"/>
    </row>
    <row r="281" spans="1:60" outlineLevel="1" x14ac:dyDescent="0.2">
      <c r="A281" s="245">
        <v>176</v>
      </c>
      <c r="B281" s="246" t="s">
        <v>585</v>
      </c>
      <c r="C281" s="259" t="s">
        <v>586</v>
      </c>
      <c r="D281" s="247" t="s">
        <v>153</v>
      </c>
      <c r="E281" s="248">
        <v>53.740119999999997</v>
      </c>
      <c r="F281" s="249"/>
      <c r="G281" s="250">
        <f>ROUND(E281*F281,2)</f>
        <v>0</v>
      </c>
      <c r="H281" s="249"/>
      <c r="I281" s="250">
        <f>ROUND(E281*H281,2)</f>
        <v>0</v>
      </c>
      <c r="J281" s="249"/>
      <c r="K281" s="250">
        <f>ROUND(E281*J281,2)</f>
        <v>0</v>
      </c>
      <c r="L281" s="250">
        <v>21</v>
      </c>
      <c r="M281" s="250">
        <f>G281*(1+L281/100)</f>
        <v>0</v>
      </c>
      <c r="N281" s="248">
        <v>0</v>
      </c>
      <c r="O281" s="248">
        <f>ROUND(E281*N281,2)</f>
        <v>0</v>
      </c>
      <c r="P281" s="248">
        <v>0</v>
      </c>
      <c r="Q281" s="248">
        <f>ROUND(E281*P281,2)</f>
        <v>0</v>
      </c>
      <c r="R281" s="250" t="s">
        <v>201</v>
      </c>
      <c r="S281" s="250" t="s">
        <v>147</v>
      </c>
      <c r="T281" s="251" t="s">
        <v>147</v>
      </c>
      <c r="U281" s="228">
        <v>0.49</v>
      </c>
      <c r="V281" s="228">
        <f>ROUND(E281*U281,2)</f>
        <v>26.33</v>
      </c>
      <c r="W281" s="228"/>
      <c r="X281" s="228" t="s">
        <v>578</v>
      </c>
      <c r="Y281" s="228" t="s">
        <v>149</v>
      </c>
      <c r="Z281" s="217"/>
      <c r="AA281" s="217"/>
      <c r="AB281" s="217"/>
      <c r="AC281" s="217"/>
      <c r="AD281" s="217"/>
      <c r="AE281" s="217"/>
      <c r="AF281" s="217"/>
      <c r="AG281" s="217" t="s">
        <v>579</v>
      </c>
      <c r="AH281" s="217"/>
      <c r="AI281" s="217"/>
      <c r="AJ281" s="217"/>
      <c r="AK281" s="217"/>
      <c r="AL281" s="217"/>
      <c r="AM281" s="217"/>
      <c r="AN281" s="217"/>
      <c r="AO281" s="217"/>
      <c r="AP281" s="217"/>
      <c r="AQ281" s="217"/>
      <c r="AR281" s="217"/>
      <c r="AS281" s="217"/>
      <c r="AT281" s="217"/>
      <c r="AU281" s="217"/>
      <c r="AV281" s="217"/>
      <c r="AW281" s="217"/>
      <c r="AX281" s="217"/>
      <c r="AY281" s="217"/>
      <c r="AZ281" s="217"/>
      <c r="BA281" s="217"/>
      <c r="BB281" s="217"/>
      <c r="BC281" s="217"/>
      <c r="BD281" s="217"/>
      <c r="BE281" s="217"/>
      <c r="BF281" s="217"/>
      <c r="BG281" s="217"/>
      <c r="BH281" s="217"/>
    </row>
    <row r="282" spans="1:60" outlineLevel="1" x14ac:dyDescent="0.2">
      <c r="A282" s="245">
        <v>177</v>
      </c>
      <c r="B282" s="246" t="s">
        <v>587</v>
      </c>
      <c r="C282" s="259" t="s">
        <v>588</v>
      </c>
      <c r="D282" s="247" t="s">
        <v>153</v>
      </c>
      <c r="E282" s="248">
        <v>806.10176000000001</v>
      </c>
      <c r="F282" s="249"/>
      <c r="G282" s="250">
        <f>ROUND(E282*F282,2)</f>
        <v>0</v>
      </c>
      <c r="H282" s="249"/>
      <c r="I282" s="250">
        <f>ROUND(E282*H282,2)</f>
        <v>0</v>
      </c>
      <c r="J282" s="249"/>
      <c r="K282" s="250">
        <f>ROUND(E282*J282,2)</f>
        <v>0</v>
      </c>
      <c r="L282" s="250">
        <v>21</v>
      </c>
      <c r="M282" s="250">
        <f>G282*(1+L282/100)</f>
        <v>0</v>
      </c>
      <c r="N282" s="248">
        <v>0</v>
      </c>
      <c r="O282" s="248">
        <f>ROUND(E282*N282,2)</f>
        <v>0</v>
      </c>
      <c r="P282" s="248">
        <v>0</v>
      </c>
      <c r="Q282" s="248">
        <f>ROUND(E282*P282,2)</f>
        <v>0</v>
      </c>
      <c r="R282" s="250" t="s">
        <v>201</v>
      </c>
      <c r="S282" s="250" t="s">
        <v>147</v>
      </c>
      <c r="T282" s="251" t="s">
        <v>147</v>
      </c>
      <c r="U282" s="228">
        <v>0</v>
      </c>
      <c r="V282" s="228">
        <f>ROUND(E282*U282,2)</f>
        <v>0</v>
      </c>
      <c r="W282" s="228"/>
      <c r="X282" s="228" t="s">
        <v>578</v>
      </c>
      <c r="Y282" s="228" t="s">
        <v>149</v>
      </c>
      <c r="Z282" s="217"/>
      <c r="AA282" s="217"/>
      <c r="AB282" s="217"/>
      <c r="AC282" s="217"/>
      <c r="AD282" s="217"/>
      <c r="AE282" s="217"/>
      <c r="AF282" s="217"/>
      <c r="AG282" s="217" t="s">
        <v>579</v>
      </c>
      <c r="AH282" s="217"/>
      <c r="AI282" s="217"/>
      <c r="AJ282" s="217"/>
      <c r="AK282" s="217"/>
      <c r="AL282" s="217"/>
      <c r="AM282" s="217"/>
      <c r="AN282" s="217"/>
      <c r="AO282" s="217"/>
      <c r="AP282" s="217"/>
      <c r="AQ282" s="217"/>
      <c r="AR282" s="217"/>
      <c r="AS282" s="217"/>
      <c r="AT282" s="217"/>
      <c r="AU282" s="217"/>
      <c r="AV282" s="217"/>
      <c r="AW282" s="217"/>
      <c r="AX282" s="217"/>
      <c r="AY282" s="217"/>
      <c r="AZ282" s="217"/>
      <c r="BA282" s="217"/>
      <c r="BB282" s="217"/>
      <c r="BC282" s="217"/>
      <c r="BD282" s="217"/>
      <c r="BE282" s="217"/>
      <c r="BF282" s="217"/>
      <c r="BG282" s="217"/>
      <c r="BH282" s="217"/>
    </row>
    <row r="283" spans="1:60" outlineLevel="1" x14ac:dyDescent="0.2">
      <c r="A283" s="245">
        <v>178</v>
      </c>
      <c r="B283" s="246" t="s">
        <v>589</v>
      </c>
      <c r="C283" s="259" t="s">
        <v>590</v>
      </c>
      <c r="D283" s="247" t="s">
        <v>153</v>
      </c>
      <c r="E283" s="248">
        <v>53.740119999999997</v>
      </c>
      <c r="F283" s="249"/>
      <c r="G283" s="250">
        <f>ROUND(E283*F283,2)</f>
        <v>0</v>
      </c>
      <c r="H283" s="249"/>
      <c r="I283" s="250">
        <f>ROUND(E283*H283,2)</f>
        <v>0</v>
      </c>
      <c r="J283" s="249"/>
      <c r="K283" s="250">
        <f>ROUND(E283*J283,2)</f>
        <v>0</v>
      </c>
      <c r="L283" s="250">
        <v>21</v>
      </c>
      <c r="M283" s="250">
        <f>G283*(1+L283/100)</f>
        <v>0</v>
      </c>
      <c r="N283" s="248">
        <v>0</v>
      </c>
      <c r="O283" s="248">
        <f>ROUND(E283*N283,2)</f>
        <v>0</v>
      </c>
      <c r="P283" s="248">
        <v>0</v>
      </c>
      <c r="Q283" s="248">
        <f>ROUND(E283*P283,2)</f>
        <v>0</v>
      </c>
      <c r="R283" s="250" t="s">
        <v>201</v>
      </c>
      <c r="S283" s="250" t="s">
        <v>147</v>
      </c>
      <c r="T283" s="251" t="s">
        <v>147</v>
      </c>
      <c r="U283" s="228">
        <v>0.94199999999999995</v>
      </c>
      <c r="V283" s="228">
        <f>ROUND(E283*U283,2)</f>
        <v>50.62</v>
      </c>
      <c r="W283" s="228"/>
      <c r="X283" s="228" t="s">
        <v>578</v>
      </c>
      <c r="Y283" s="228" t="s">
        <v>149</v>
      </c>
      <c r="Z283" s="217"/>
      <c r="AA283" s="217"/>
      <c r="AB283" s="217"/>
      <c r="AC283" s="217"/>
      <c r="AD283" s="217"/>
      <c r="AE283" s="217"/>
      <c r="AF283" s="217"/>
      <c r="AG283" s="217" t="s">
        <v>579</v>
      </c>
      <c r="AH283" s="217"/>
      <c r="AI283" s="217"/>
      <c r="AJ283" s="217"/>
      <c r="AK283" s="217"/>
      <c r="AL283" s="217"/>
      <c r="AM283" s="217"/>
      <c r="AN283" s="217"/>
      <c r="AO283" s="217"/>
      <c r="AP283" s="217"/>
      <c r="AQ283" s="217"/>
      <c r="AR283" s="217"/>
      <c r="AS283" s="217"/>
      <c r="AT283" s="217"/>
      <c r="AU283" s="217"/>
      <c r="AV283" s="217"/>
      <c r="AW283" s="217"/>
      <c r="AX283" s="217"/>
      <c r="AY283" s="217"/>
      <c r="AZ283" s="217"/>
      <c r="BA283" s="217"/>
      <c r="BB283" s="217"/>
      <c r="BC283" s="217"/>
      <c r="BD283" s="217"/>
      <c r="BE283" s="217"/>
      <c r="BF283" s="217"/>
      <c r="BG283" s="217"/>
      <c r="BH283" s="217"/>
    </row>
    <row r="284" spans="1:60" ht="22.5" outlineLevel="1" x14ac:dyDescent="0.2">
      <c r="A284" s="245">
        <v>179</v>
      </c>
      <c r="B284" s="246" t="s">
        <v>591</v>
      </c>
      <c r="C284" s="259" t="s">
        <v>592</v>
      </c>
      <c r="D284" s="247" t="s">
        <v>153</v>
      </c>
      <c r="E284" s="248">
        <v>537.40116999999998</v>
      </c>
      <c r="F284" s="249"/>
      <c r="G284" s="250">
        <f>ROUND(E284*F284,2)</f>
        <v>0</v>
      </c>
      <c r="H284" s="249"/>
      <c r="I284" s="250">
        <f>ROUND(E284*H284,2)</f>
        <v>0</v>
      </c>
      <c r="J284" s="249"/>
      <c r="K284" s="250">
        <f>ROUND(E284*J284,2)</f>
        <v>0</v>
      </c>
      <c r="L284" s="250">
        <v>21</v>
      </c>
      <c r="M284" s="250">
        <f>G284*(1+L284/100)</f>
        <v>0</v>
      </c>
      <c r="N284" s="248">
        <v>0</v>
      </c>
      <c r="O284" s="248">
        <f>ROUND(E284*N284,2)</f>
        <v>0</v>
      </c>
      <c r="P284" s="248">
        <v>0</v>
      </c>
      <c r="Q284" s="248">
        <f>ROUND(E284*P284,2)</f>
        <v>0</v>
      </c>
      <c r="R284" s="250" t="s">
        <v>201</v>
      </c>
      <c r="S284" s="250" t="s">
        <v>147</v>
      </c>
      <c r="T284" s="251" t="s">
        <v>147</v>
      </c>
      <c r="U284" s="228">
        <v>0.105</v>
      </c>
      <c r="V284" s="228">
        <f>ROUND(E284*U284,2)</f>
        <v>56.43</v>
      </c>
      <c r="W284" s="228"/>
      <c r="X284" s="228" t="s">
        <v>578</v>
      </c>
      <c r="Y284" s="228" t="s">
        <v>149</v>
      </c>
      <c r="Z284" s="217"/>
      <c r="AA284" s="217"/>
      <c r="AB284" s="217"/>
      <c r="AC284" s="217"/>
      <c r="AD284" s="217"/>
      <c r="AE284" s="217"/>
      <c r="AF284" s="217"/>
      <c r="AG284" s="217" t="s">
        <v>579</v>
      </c>
      <c r="AH284" s="217"/>
      <c r="AI284" s="217"/>
      <c r="AJ284" s="217"/>
      <c r="AK284" s="217"/>
      <c r="AL284" s="217"/>
      <c r="AM284" s="217"/>
      <c r="AN284" s="217"/>
      <c r="AO284" s="217"/>
      <c r="AP284" s="217"/>
      <c r="AQ284" s="217"/>
      <c r="AR284" s="217"/>
      <c r="AS284" s="217"/>
      <c r="AT284" s="217"/>
      <c r="AU284" s="217"/>
      <c r="AV284" s="217"/>
      <c r="AW284" s="217"/>
      <c r="AX284" s="217"/>
      <c r="AY284" s="217"/>
      <c r="AZ284" s="217"/>
      <c r="BA284" s="217"/>
      <c r="BB284" s="217"/>
      <c r="BC284" s="217"/>
      <c r="BD284" s="217"/>
      <c r="BE284" s="217"/>
      <c r="BF284" s="217"/>
      <c r="BG284" s="217"/>
      <c r="BH284" s="217"/>
    </row>
    <row r="285" spans="1:60" ht="22.5" outlineLevel="1" x14ac:dyDescent="0.2">
      <c r="A285" s="245">
        <v>180</v>
      </c>
      <c r="B285" s="246" t="s">
        <v>593</v>
      </c>
      <c r="C285" s="259" t="s">
        <v>594</v>
      </c>
      <c r="D285" s="247" t="s">
        <v>153</v>
      </c>
      <c r="E285" s="248">
        <v>53.740119999999997</v>
      </c>
      <c r="F285" s="249"/>
      <c r="G285" s="250">
        <f>ROUND(E285*F285,2)</f>
        <v>0</v>
      </c>
      <c r="H285" s="249"/>
      <c r="I285" s="250">
        <f>ROUND(E285*H285,2)</f>
        <v>0</v>
      </c>
      <c r="J285" s="249"/>
      <c r="K285" s="250">
        <f>ROUND(E285*J285,2)</f>
        <v>0</v>
      </c>
      <c r="L285" s="250">
        <v>21</v>
      </c>
      <c r="M285" s="250">
        <f>G285*(1+L285/100)</f>
        <v>0</v>
      </c>
      <c r="N285" s="248">
        <v>0</v>
      </c>
      <c r="O285" s="248">
        <f>ROUND(E285*N285,2)</f>
        <v>0</v>
      </c>
      <c r="P285" s="248">
        <v>0</v>
      </c>
      <c r="Q285" s="248">
        <f>ROUND(E285*P285,2)</f>
        <v>0</v>
      </c>
      <c r="R285" s="250" t="s">
        <v>201</v>
      </c>
      <c r="S285" s="250" t="s">
        <v>373</v>
      </c>
      <c r="T285" s="251" t="s">
        <v>373</v>
      </c>
      <c r="U285" s="228">
        <v>0</v>
      </c>
      <c r="V285" s="228">
        <f>ROUND(E285*U285,2)</f>
        <v>0</v>
      </c>
      <c r="W285" s="228"/>
      <c r="X285" s="228" t="s">
        <v>578</v>
      </c>
      <c r="Y285" s="228" t="s">
        <v>149</v>
      </c>
      <c r="Z285" s="217"/>
      <c r="AA285" s="217"/>
      <c r="AB285" s="217"/>
      <c r="AC285" s="217"/>
      <c r="AD285" s="217"/>
      <c r="AE285" s="217"/>
      <c r="AF285" s="217"/>
      <c r="AG285" s="217" t="s">
        <v>579</v>
      </c>
      <c r="AH285" s="217"/>
      <c r="AI285" s="217"/>
      <c r="AJ285" s="217"/>
      <c r="AK285" s="217"/>
      <c r="AL285" s="217"/>
      <c r="AM285" s="217"/>
      <c r="AN285" s="217"/>
      <c r="AO285" s="217"/>
      <c r="AP285" s="217"/>
      <c r="AQ285" s="217"/>
      <c r="AR285" s="217"/>
      <c r="AS285" s="217"/>
      <c r="AT285" s="217"/>
      <c r="AU285" s="217"/>
      <c r="AV285" s="217"/>
      <c r="AW285" s="217"/>
      <c r="AX285" s="217"/>
      <c r="AY285" s="217"/>
      <c r="AZ285" s="217"/>
      <c r="BA285" s="217"/>
      <c r="BB285" s="217"/>
      <c r="BC285" s="217"/>
      <c r="BD285" s="217"/>
      <c r="BE285" s="217"/>
      <c r="BF285" s="217"/>
      <c r="BG285" s="217"/>
      <c r="BH285" s="217"/>
    </row>
    <row r="286" spans="1:60" x14ac:dyDescent="0.2">
      <c r="A286" s="231" t="s">
        <v>141</v>
      </c>
      <c r="B286" s="232" t="s">
        <v>112</v>
      </c>
      <c r="C286" s="258" t="s">
        <v>27</v>
      </c>
      <c r="D286" s="233"/>
      <c r="E286" s="234"/>
      <c r="F286" s="235"/>
      <c r="G286" s="235">
        <f>SUMIF(AG287:AG287,"&lt;&gt;NOR",G287:G287)</f>
        <v>0</v>
      </c>
      <c r="H286" s="235"/>
      <c r="I286" s="235">
        <f>SUM(I287:I287)</f>
        <v>0</v>
      </c>
      <c r="J286" s="235"/>
      <c r="K286" s="235">
        <f>SUM(K287:K287)</f>
        <v>0</v>
      </c>
      <c r="L286" s="235"/>
      <c r="M286" s="235">
        <f>SUM(M287:M287)</f>
        <v>0</v>
      </c>
      <c r="N286" s="234"/>
      <c r="O286" s="234">
        <f>SUM(O287:O287)</f>
        <v>0</v>
      </c>
      <c r="P286" s="234"/>
      <c r="Q286" s="234">
        <f>SUM(Q287:Q287)</f>
        <v>0</v>
      </c>
      <c r="R286" s="235"/>
      <c r="S286" s="235"/>
      <c r="T286" s="236"/>
      <c r="U286" s="230"/>
      <c r="V286" s="230">
        <f>SUM(V287:V287)</f>
        <v>0</v>
      </c>
      <c r="W286" s="230"/>
      <c r="X286" s="230"/>
      <c r="Y286" s="230"/>
      <c r="AG286" t="s">
        <v>142</v>
      </c>
    </row>
    <row r="287" spans="1:60" outlineLevel="1" x14ac:dyDescent="0.2">
      <c r="A287" s="245">
        <v>181</v>
      </c>
      <c r="B287" s="246" t="s">
        <v>595</v>
      </c>
      <c r="C287" s="259" t="s">
        <v>596</v>
      </c>
      <c r="D287" s="247" t="s">
        <v>597</v>
      </c>
      <c r="E287" s="248">
        <v>1</v>
      </c>
      <c r="F287" s="249"/>
      <c r="G287" s="250">
        <f>ROUND(E287*F287,2)</f>
        <v>0</v>
      </c>
      <c r="H287" s="249"/>
      <c r="I287" s="250">
        <f>ROUND(E287*H287,2)</f>
        <v>0</v>
      </c>
      <c r="J287" s="249"/>
      <c r="K287" s="250">
        <f>ROUND(E287*J287,2)</f>
        <v>0</v>
      </c>
      <c r="L287" s="250">
        <v>21</v>
      </c>
      <c r="M287" s="250">
        <f>G287*(1+L287/100)</f>
        <v>0</v>
      </c>
      <c r="N287" s="248">
        <v>0</v>
      </c>
      <c r="O287" s="248">
        <f>ROUND(E287*N287,2)</f>
        <v>0</v>
      </c>
      <c r="P287" s="248">
        <v>0</v>
      </c>
      <c r="Q287" s="248">
        <f>ROUND(E287*P287,2)</f>
        <v>0</v>
      </c>
      <c r="R287" s="250"/>
      <c r="S287" s="250" t="s">
        <v>147</v>
      </c>
      <c r="T287" s="251" t="s">
        <v>169</v>
      </c>
      <c r="U287" s="228">
        <v>0</v>
      </c>
      <c r="V287" s="228">
        <f>ROUND(E287*U287,2)</f>
        <v>0</v>
      </c>
      <c r="W287" s="228"/>
      <c r="X287" s="228" t="s">
        <v>598</v>
      </c>
      <c r="Y287" s="228" t="s">
        <v>149</v>
      </c>
      <c r="Z287" s="217"/>
      <c r="AA287" s="217"/>
      <c r="AB287" s="217"/>
      <c r="AC287" s="217"/>
      <c r="AD287" s="217"/>
      <c r="AE287" s="217"/>
      <c r="AF287" s="217"/>
      <c r="AG287" s="217" t="s">
        <v>599</v>
      </c>
      <c r="AH287" s="217"/>
      <c r="AI287" s="217"/>
      <c r="AJ287" s="217"/>
      <c r="AK287" s="217"/>
      <c r="AL287" s="217"/>
      <c r="AM287" s="217"/>
      <c r="AN287" s="217"/>
      <c r="AO287" s="217"/>
      <c r="AP287" s="217"/>
      <c r="AQ287" s="217"/>
      <c r="AR287" s="217"/>
      <c r="AS287" s="217"/>
      <c r="AT287" s="217"/>
      <c r="AU287" s="217"/>
      <c r="AV287" s="217"/>
      <c r="AW287" s="217"/>
      <c r="AX287" s="217"/>
      <c r="AY287" s="217"/>
      <c r="AZ287" s="217"/>
      <c r="BA287" s="217"/>
      <c r="BB287" s="217"/>
      <c r="BC287" s="217"/>
      <c r="BD287" s="217"/>
      <c r="BE287" s="217"/>
      <c r="BF287" s="217"/>
      <c r="BG287" s="217"/>
      <c r="BH287" s="217"/>
    </row>
    <row r="288" spans="1:60" x14ac:dyDescent="0.2">
      <c r="A288" s="231" t="s">
        <v>141</v>
      </c>
      <c r="B288" s="232" t="s">
        <v>113</v>
      </c>
      <c r="C288" s="258" t="s">
        <v>28</v>
      </c>
      <c r="D288" s="233"/>
      <c r="E288" s="234"/>
      <c r="F288" s="235"/>
      <c r="G288" s="235">
        <f>SUMIF(AG289:AG291,"&lt;&gt;NOR",G289:G291)</f>
        <v>0</v>
      </c>
      <c r="H288" s="235"/>
      <c r="I288" s="235">
        <f>SUM(I289:I291)</f>
        <v>0</v>
      </c>
      <c r="J288" s="235"/>
      <c r="K288" s="235">
        <f>SUM(K289:K291)</f>
        <v>0</v>
      </c>
      <c r="L288" s="235"/>
      <c r="M288" s="235">
        <f>SUM(M289:M291)</f>
        <v>0</v>
      </c>
      <c r="N288" s="234"/>
      <c r="O288" s="234">
        <f>SUM(O289:O291)</f>
        <v>0</v>
      </c>
      <c r="P288" s="234"/>
      <c r="Q288" s="234">
        <f>SUM(Q289:Q291)</f>
        <v>0</v>
      </c>
      <c r="R288" s="235"/>
      <c r="S288" s="235"/>
      <c r="T288" s="236"/>
      <c r="U288" s="230"/>
      <c r="V288" s="230">
        <f>SUM(V289:V291)</f>
        <v>0</v>
      </c>
      <c r="W288" s="230"/>
      <c r="X288" s="230"/>
      <c r="Y288" s="230"/>
      <c r="AG288" t="s">
        <v>142</v>
      </c>
    </row>
    <row r="289" spans="1:60" outlineLevel="1" x14ac:dyDescent="0.2">
      <c r="A289" s="245">
        <v>182</v>
      </c>
      <c r="B289" s="246" t="s">
        <v>600</v>
      </c>
      <c r="C289" s="259" t="s">
        <v>601</v>
      </c>
      <c r="D289" s="247" t="s">
        <v>597</v>
      </c>
      <c r="E289" s="248">
        <v>1</v>
      </c>
      <c r="F289" s="249"/>
      <c r="G289" s="250">
        <f>ROUND(E289*F289,2)</f>
        <v>0</v>
      </c>
      <c r="H289" s="249"/>
      <c r="I289" s="250">
        <f>ROUND(E289*H289,2)</f>
        <v>0</v>
      </c>
      <c r="J289" s="249"/>
      <c r="K289" s="250">
        <f>ROUND(E289*J289,2)</f>
        <v>0</v>
      </c>
      <c r="L289" s="250">
        <v>21</v>
      </c>
      <c r="M289" s="250">
        <f>G289*(1+L289/100)</f>
        <v>0</v>
      </c>
      <c r="N289" s="248">
        <v>0</v>
      </c>
      <c r="O289" s="248">
        <f>ROUND(E289*N289,2)</f>
        <v>0</v>
      </c>
      <c r="P289" s="248">
        <v>0</v>
      </c>
      <c r="Q289" s="248">
        <f>ROUND(E289*P289,2)</f>
        <v>0</v>
      </c>
      <c r="R289" s="250"/>
      <c r="S289" s="250" t="s">
        <v>147</v>
      </c>
      <c r="T289" s="251" t="s">
        <v>169</v>
      </c>
      <c r="U289" s="228">
        <v>0</v>
      </c>
      <c r="V289" s="228">
        <f>ROUND(E289*U289,2)</f>
        <v>0</v>
      </c>
      <c r="W289" s="228"/>
      <c r="X289" s="228" t="s">
        <v>598</v>
      </c>
      <c r="Y289" s="228" t="s">
        <v>149</v>
      </c>
      <c r="Z289" s="217"/>
      <c r="AA289" s="217"/>
      <c r="AB289" s="217"/>
      <c r="AC289" s="217"/>
      <c r="AD289" s="217"/>
      <c r="AE289" s="217"/>
      <c r="AF289" s="217"/>
      <c r="AG289" s="217" t="s">
        <v>602</v>
      </c>
      <c r="AH289" s="217"/>
      <c r="AI289" s="217"/>
      <c r="AJ289" s="217"/>
      <c r="AK289" s="217"/>
      <c r="AL289" s="217"/>
      <c r="AM289" s="217"/>
      <c r="AN289" s="217"/>
      <c r="AO289" s="217"/>
      <c r="AP289" s="217"/>
      <c r="AQ289" s="217"/>
      <c r="AR289" s="217"/>
      <c r="AS289" s="217"/>
      <c r="AT289" s="217"/>
      <c r="AU289" s="217"/>
      <c r="AV289" s="217"/>
      <c r="AW289" s="217"/>
      <c r="AX289" s="217"/>
      <c r="AY289" s="217"/>
      <c r="AZ289" s="217"/>
      <c r="BA289" s="217"/>
      <c r="BB289" s="217"/>
      <c r="BC289" s="217"/>
      <c r="BD289" s="217"/>
      <c r="BE289" s="217"/>
      <c r="BF289" s="217"/>
      <c r="BG289" s="217"/>
      <c r="BH289" s="217"/>
    </row>
    <row r="290" spans="1:60" outlineLevel="1" x14ac:dyDescent="0.2">
      <c r="A290" s="245">
        <v>183</v>
      </c>
      <c r="B290" s="246" t="s">
        <v>603</v>
      </c>
      <c r="C290" s="259" t="s">
        <v>604</v>
      </c>
      <c r="D290" s="247" t="s">
        <v>597</v>
      </c>
      <c r="E290" s="248">
        <v>1</v>
      </c>
      <c r="F290" s="249"/>
      <c r="G290" s="250">
        <f>ROUND(E290*F290,2)</f>
        <v>0</v>
      </c>
      <c r="H290" s="249"/>
      <c r="I290" s="250">
        <f>ROUND(E290*H290,2)</f>
        <v>0</v>
      </c>
      <c r="J290" s="249"/>
      <c r="K290" s="250">
        <f>ROUND(E290*J290,2)</f>
        <v>0</v>
      </c>
      <c r="L290" s="250">
        <v>21</v>
      </c>
      <c r="M290" s="250">
        <f>G290*(1+L290/100)</f>
        <v>0</v>
      </c>
      <c r="N290" s="248">
        <v>0</v>
      </c>
      <c r="O290" s="248">
        <f>ROUND(E290*N290,2)</f>
        <v>0</v>
      </c>
      <c r="P290" s="248">
        <v>0</v>
      </c>
      <c r="Q290" s="248">
        <f>ROUND(E290*P290,2)</f>
        <v>0</v>
      </c>
      <c r="R290" s="250"/>
      <c r="S290" s="250" t="s">
        <v>147</v>
      </c>
      <c r="T290" s="251" t="s">
        <v>169</v>
      </c>
      <c r="U290" s="228">
        <v>0</v>
      </c>
      <c r="V290" s="228">
        <f>ROUND(E290*U290,2)</f>
        <v>0</v>
      </c>
      <c r="W290" s="228"/>
      <c r="X290" s="228" t="s">
        <v>598</v>
      </c>
      <c r="Y290" s="228" t="s">
        <v>149</v>
      </c>
      <c r="Z290" s="217"/>
      <c r="AA290" s="217"/>
      <c r="AB290" s="217"/>
      <c r="AC290" s="217"/>
      <c r="AD290" s="217"/>
      <c r="AE290" s="217"/>
      <c r="AF290" s="217"/>
      <c r="AG290" s="217" t="s">
        <v>602</v>
      </c>
      <c r="AH290" s="217"/>
      <c r="AI290" s="217"/>
      <c r="AJ290" s="217"/>
      <c r="AK290" s="217"/>
      <c r="AL290" s="217"/>
      <c r="AM290" s="217"/>
      <c r="AN290" s="217"/>
      <c r="AO290" s="217"/>
      <c r="AP290" s="217"/>
      <c r="AQ290" s="217"/>
      <c r="AR290" s="217"/>
      <c r="AS290" s="217"/>
      <c r="AT290" s="217"/>
      <c r="AU290" s="217"/>
      <c r="AV290" s="217"/>
      <c r="AW290" s="217"/>
      <c r="AX290" s="217"/>
      <c r="AY290" s="217"/>
      <c r="AZ290" s="217"/>
      <c r="BA290" s="217"/>
      <c r="BB290" s="217"/>
      <c r="BC290" s="217"/>
      <c r="BD290" s="217"/>
      <c r="BE290" s="217"/>
      <c r="BF290" s="217"/>
      <c r="BG290" s="217"/>
      <c r="BH290" s="217"/>
    </row>
    <row r="291" spans="1:60" outlineLevel="1" x14ac:dyDescent="0.2">
      <c r="A291" s="238">
        <v>184</v>
      </c>
      <c r="B291" s="239" t="s">
        <v>605</v>
      </c>
      <c r="C291" s="260" t="s">
        <v>606</v>
      </c>
      <c r="D291" s="240" t="s">
        <v>597</v>
      </c>
      <c r="E291" s="241">
        <v>1</v>
      </c>
      <c r="F291" s="242"/>
      <c r="G291" s="243">
        <f>ROUND(E291*F291,2)</f>
        <v>0</v>
      </c>
      <c r="H291" s="242"/>
      <c r="I291" s="243">
        <f>ROUND(E291*H291,2)</f>
        <v>0</v>
      </c>
      <c r="J291" s="242"/>
      <c r="K291" s="243">
        <f>ROUND(E291*J291,2)</f>
        <v>0</v>
      </c>
      <c r="L291" s="243">
        <v>21</v>
      </c>
      <c r="M291" s="243">
        <f>G291*(1+L291/100)</f>
        <v>0</v>
      </c>
      <c r="N291" s="241">
        <v>0</v>
      </c>
      <c r="O291" s="241">
        <f>ROUND(E291*N291,2)</f>
        <v>0</v>
      </c>
      <c r="P291" s="241">
        <v>0</v>
      </c>
      <c r="Q291" s="241">
        <f>ROUND(E291*P291,2)</f>
        <v>0</v>
      </c>
      <c r="R291" s="243"/>
      <c r="S291" s="243" t="s">
        <v>147</v>
      </c>
      <c r="T291" s="244" t="s">
        <v>169</v>
      </c>
      <c r="U291" s="228">
        <v>0</v>
      </c>
      <c r="V291" s="228">
        <f>ROUND(E291*U291,2)</f>
        <v>0</v>
      </c>
      <c r="W291" s="228"/>
      <c r="X291" s="228" t="s">
        <v>598</v>
      </c>
      <c r="Y291" s="228" t="s">
        <v>149</v>
      </c>
      <c r="Z291" s="217"/>
      <c r="AA291" s="217"/>
      <c r="AB291" s="217"/>
      <c r="AC291" s="217"/>
      <c r="AD291" s="217"/>
      <c r="AE291" s="217"/>
      <c r="AF291" s="217"/>
      <c r="AG291" s="217" t="s">
        <v>602</v>
      </c>
      <c r="AH291" s="217"/>
      <c r="AI291" s="217"/>
      <c r="AJ291" s="217"/>
      <c r="AK291" s="217"/>
      <c r="AL291" s="217"/>
      <c r="AM291" s="217"/>
      <c r="AN291" s="217"/>
      <c r="AO291" s="217"/>
      <c r="AP291" s="217"/>
      <c r="AQ291" s="217"/>
      <c r="AR291" s="217"/>
      <c r="AS291" s="217"/>
      <c r="AT291" s="217"/>
      <c r="AU291" s="217"/>
      <c r="AV291" s="217"/>
      <c r="AW291" s="217"/>
      <c r="AX291" s="217"/>
      <c r="AY291" s="217"/>
      <c r="AZ291" s="217"/>
      <c r="BA291" s="217"/>
      <c r="BB291" s="217"/>
      <c r="BC291" s="217"/>
      <c r="BD291" s="217"/>
      <c r="BE291" s="217"/>
      <c r="BF291" s="217"/>
      <c r="BG291" s="217"/>
      <c r="BH291" s="217"/>
    </row>
    <row r="292" spans="1:60" x14ac:dyDescent="0.2">
      <c r="A292" s="3"/>
      <c r="B292" s="4"/>
      <c r="C292" s="266"/>
      <c r="D292" s="6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AE292">
        <v>15</v>
      </c>
      <c r="AF292">
        <v>21</v>
      </c>
      <c r="AG292" t="s">
        <v>127</v>
      </c>
    </row>
    <row r="293" spans="1:60" x14ac:dyDescent="0.2">
      <c r="A293" s="220"/>
      <c r="B293" s="221" t="s">
        <v>29</v>
      </c>
      <c r="C293" s="267"/>
      <c r="D293" s="222"/>
      <c r="E293" s="223"/>
      <c r="F293" s="223"/>
      <c r="G293" s="237">
        <f>G8+G19+G21+G30+G39+G66+G69+G74+G92+G137+G177+G180+G211+G217+G234+G241+G252+G261+G268+G271+G276+G286+G288</f>
        <v>0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AE293">
        <f>SUMIF(L7:L291,AE292,G7:G291)</f>
        <v>0</v>
      </c>
      <c r="AF293">
        <f>SUMIF(L7:L291,AF292,G7:G291)</f>
        <v>0</v>
      </c>
      <c r="AG293" t="s">
        <v>607</v>
      </c>
    </row>
    <row r="294" spans="1:60" x14ac:dyDescent="0.2">
      <c r="C294" s="268"/>
      <c r="D294" s="10"/>
      <c r="AG294" t="s">
        <v>608</v>
      </c>
    </row>
    <row r="295" spans="1:60" x14ac:dyDescent="0.2">
      <c r="D295" s="10"/>
    </row>
    <row r="296" spans="1:60" x14ac:dyDescent="0.2">
      <c r="D296" s="10"/>
    </row>
    <row r="297" spans="1:60" x14ac:dyDescent="0.2">
      <c r="D297" s="10"/>
    </row>
    <row r="298" spans="1:60" x14ac:dyDescent="0.2">
      <c r="D298" s="10"/>
    </row>
    <row r="299" spans="1:60" x14ac:dyDescent="0.2">
      <c r="D299" s="10"/>
    </row>
    <row r="300" spans="1:60" x14ac:dyDescent="0.2">
      <c r="D300" s="10"/>
    </row>
    <row r="301" spans="1:60" x14ac:dyDescent="0.2">
      <c r="D301" s="10"/>
    </row>
    <row r="302" spans="1:60" x14ac:dyDescent="0.2">
      <c r="D302" s="10"/>
    </row>
    <row r="303" spans="1:60" x14ac:dyDescent="0.2">
      <c r="D303" s="10"/>
    </row>
    <row r="304" spans="1:60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fG60uUf33kk3WhEIM2V+60yGyXAKm+QBU/4o5ygArCvPKoVPFmgX73bSLyfPHRN/U+2gZ18qg7b5joOdEr1bSA==" saltValue="eqk6EUwzNfFnrb0MtVrPAQ==" spinCount="100000" sheet="1" formatRows="0"/>
  <mergeCells count="81">
    <mergeCell ref="C260:G260"/>
    <mergeCell ref="C273:G273"/>
    <mergeCell ref="C278:G278"/>
    <mergeCell ref="C219:G219"/>
    <mergeCell ref="C233:G233"/>
    <mergeCell ref="C240:G240"/>
    <mergeCell ref="C251:G251"/>
    <mergeCell ref="C254:G254"/>
    <mergeCell ref="C257:G257"/>
    <mergeCell ref="C179:G179"/>
    <mergeCell ref="C184:G184"/>
    <mergeCell ref="C186:G186"/>
    <mergeCell ref="C192:G192"/>
    <mergeCell ref="C193:G193"/>
    <mergeCell ref="C195:G195"/>
    <mergeCell ref="C131:G131"/>
    <mergeCell ref="C136:G136"/>
    <mergeCell ref="C146:G146"/>
    <mergeCell ref="C156:G156"/>
    <mergeCell ref="C158:G158"/>
    <mergeCell ref="C176:G176"/>
    <mergeCell ref="C118:G118"/>
    <mergeCell ref="C120:G120"/>
    <mergeCell ref="C122:G122"/>
    <mergeCell ref="C124:G124"/>
    <mergeCell ref="C126:G126"/>
    <mergeCell ref="C129:G129"/>
    <mergeCell ref="C108:G108"/>
    <mergeCell ref="C109:G109"/>
    <mergeCell ref="C111:G111"/>
    <mergeCell ref="C112:G112"/>
    <mergeCell ref="C113:G113"/>
    <mergeCell ref="C115:G115"/>
    <mergeCell ref="C100:G100"/>
    <mergeCell ref="C101:G101"/>
    <mergeCell ref="C103:G103"/>
    <mergeCell ref="C104:G104"/>
    <mergeCell ref="C105:G105"/>
    <mergeCell ref="C107:G107"/>
    <mergeCell ref="C87:G87"/>
    <mergeCell ref="C91:G91"/>
    <mergeCell ref="C95:G95"/>
    <mergeCell ref="C96:G96"/>
    <mergeCell ref="C97:G97"/>
    <mergeCell ref="C99:G99"/>
    <mergeCell ref="C77:G77"/>
    <mergeCell ref="C79:G79"/>
    <mergeCell ref="C80:G80"/>
    <mergeCell ref="C82:G82"/>
    <mergeCell ref="C83:G83"/>
    <mergeCell ref="C85:G85"/>
    <mergeCell ref="C60:G60"/>
    <mergeCell ref="C62:G62"/>
    <mergeCell ref="C65:G65"/>
    <mergeCell ref="C68:G68"/>
    <mergeCell ref="C73:G73"/>
    <mergeCell ref="C76:G76"/>
    <mergeCell ref="C48:G48"/>
    <mergeCell ref="C50:G50"/>
    <mergeCell ref="C52:G52"/>
    <mergeCell ref="C54:G54"/>
    <mergeCell ref="C57:G57"/>
    <mergeCell ref="C58:G58"/>
    <mergeCell ref="C34:G34"/>
    <mergeCell ref="C36:G36"/>
    <mergeCell ref="C38:G38"/>
    <mergeCell ref="C41:G41"/>
    <mergeCell ref="C43:G43"/>
    <mergeCell ref="C45:G45"/>
    <mergeCell ref="C15:G15"/>
    <mergeCell ref="C23:G23"/>
    <mergeCell ref="C24:G24"/>
    <mergeCell ref="C27:G27"/>
    <mergeCell ref="C29:G29"/>
    <mergeCell ref="C32:G32"/>
    <mergeCell ref="A1:G1"/>
    <mergeCell ref="C2:G2"/>
    <mergeCell ref="C3:G3"/>
    <mergeCell ref="C4:G4"/>
    <mergeCell ref="C11:G11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bob.vojtisek@outlook.com</dc:creator>
  <cp:lastModifiedBy>bob.vojtisek@outlook.com</cp:lastModifiedBy>
  <cp:lastPrinted>2019-03-19T12:27:02Z</cp:lastPrinted>
  <dcterms:created xsi:type="dcterms:W3CDTF">2009-04-08T07:15:50Z</dcterms:created>
  <dcterms:modified xsi:type="dcterms:W3CDTF">2026-03-09T13:58:29Z</dcterms:modified>
</cp:coreProperties>
</file>