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Oprava zídek a la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'SO 01 - Oprava zídek a la...'!$C$85:$K$169</definedName>
    <definedName name="_xlnm.Print_Area" localSheetId="1">'SO 01 - Oprava zídek a la...'!$C$4:$J$36,'SO 01 - Oprava zídek a la...'!$C$42:$J$67,'SO 01 - Oprava zídek a la...'!$C$73:$K$169</definedName>
    <definedName name="_xlnm.Print_Titles" localSheetId="1">'SO 01 - Oprava zídek a la...'!$85:$85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169"/>
  <c r="BH169"/>
  <c r="BG169"/>
  <c r="BF169"/>
  <c r="T169"/>
  <c r="T168"/>
  <c r="R169"/>
  <c r="R168"/>
  <c r="P169"/>
  <c r="P168"/>
  <c r="BK169"/>
  <c r="BK168"/>
  <c r="J168"/>
  <c r="J169"/>
  <c r="BE169"/>
  <c r="J66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T162"/>
  <c r="R163"/>
  <c r="R162"/>
  <c r="P163"/>
  <c r="P162"/>
  <c r="BK163"/>
  <c r="BK162"/>
  <c r="J162"/>
  <c r="J163"/>
  <c r="BE163"/>
  <c r="J65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T146"/>
  <c r="R147"/>
  <c r="R146"/>
  <c r="P147"/>
  <c r="P146"/>
  <c r="BK147"/>
  <c r="BK146"/>
  <c r="J146"/>
  <c r="J147"/>
  <c r="BE147"/>
  <c r="J64"/>
  <c r="BI145"/>
  <c r="BH145"/>
  <c r="BG145"/>
  <c r="BF145"/>
  <c r="T145"/>
  <c r="R145"/>
  <c r="P145"/>
  <c r="BK145"/>
  <c r="J145"/>
  <c r="BE145"/>
  <c r="BI144"/>
  <c r="BH144"/>
  <c r="BG144"/>
  <c r="BF144"/>
  <c r="T144"/>
  <c r="T143"/>
  <c r="R144"/>
  <c r="R143"/>
  <c r="P144"/>
  <c r="P143"/>
  <c r="BK144"/>
  <c r="BK143"/>
  <c r="J143"/>
  <c r="J144"/>
  <c r="BE144"/>
  <c r="J63"/>
  <c r="BI141"/>
  <c r="BH141"/>
  <c r="BG141"/>
  <c r="BF141"/>
  <c r="T141"/>
  <c r="T140"/>
  <c r="R141"/>
  <c r="R140"/>
  <c r="P141"/>
  <c r="P140"/>
  <c r="BK141"/>
  <c r="BK140"/>
  <c r="J140"/>
  <c r="J141"/>
  <c r="BE141"/>
  <c r="J62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T133"/>
  <c r="R134"/>
  <c r="R133"/>
  <c r="P134"/>
  <c r="P133"/>
  <c r="BK134"/>
  <c r="BK133"/>
  <c r="J133"/>
  <c r="J134"/>
  <c r="BE134"/>
  <c r="J61"/>
  <c r="BI131"/>
  <c r="BH131"/>
  <c r="BG131"/>
  <c r="BF131"/>
  <c r="T131"/>
  <c r="T130"/>
  <c r="R131"/>
  <c r="R130"/>
  <c r="P131"/>
  <c r="P130"/>
  <c r="BK131"/>
  <c r="BK130"/>
  <c r="J130"/>
  <c r="J131"/>
  <c r="BE131"/>
  <c r="J60"/>
  <c r="BI122"/>
  <c r="BH122"/>
  <c r="BG122"/>
  <c r="BF122"/>
  <c r="T122"/>
  <c r="R122"/>
  <c r="P122"/>
  <c r="BK122"/>
  <c r="J122"/>
  <c r="BE122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T108"/>
  <c r="R109"/>
  <c r="R108"/>
  <c r="P109"/>
  <c r="P108"/>
  <c r="BK109"/>
  <c r="BK108"/>
  <c r="J108"/>
  <c r="J109"/>
  <c r="BE109"/>
  <c r="J5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1"/>
  <c r="BH91"/>
  <c r="BG91"/>
  <c r="BF91"/>
  <c r="T91"/>
  <c r="R91"/>
  <c r="P91"/>
  <c r="BK91"/>
  <c r="J91"/>
  <c r="BE91"/>
  <c r="BI89"/>
  <c r="F34"/>
  <c i="1" r="BD52"/>
  <c i="2" r="BH89"/>
  <c r="F33"/>
  <c i="1" r="BC52"/>
  <c i="2" r="BG89"/>
  <c r="F32"/>
  <c i="1" r="BB52"/>
  <c i="2" r="BF89"/>
  <c r="J31"/>
  <c i="1" r="AW52"/>
  <c i="2" r="F31"/>
  <c i="1" r="BA52"/>
  <c i="2" r="T89"/>
  <c r="T88"/>
  <c r="T87"/>
  <c r="T86"/>
  <c r="R89"/>
  <c r="R88"/>
  <c r="R87"/>
  <c r="R86"/>
  <c r="P89"/>
  <c r="P88"/>
  <c r="P87"/>
  <c r="P86"/>
  <c i="1" r="AU52"/>
  <c i="2" r="BK89"/>
  <c r="BK88"/>
  <c r="J88"/>
  <c r="BK87"/>
  <c r="J87"/>
  <c r="BK86"/>
  <c r="J86"/>
  <c r="J56"/>
  <c r="J27"/>
  <c i="1" r="AG52"/>
  <c i="2" r="J89"/>
  <c r="BE89"/>
  <c r="J30"/>
  <c i="1" r="AV52"/>
  <c i="2" r="F30"/>
  <c i="1" r="AZ52"/>
  <c i="2" r="J58"/>
  <c r="J57"/>
  <c r="F80"/>
  <c r="E78"/>
  <c r="F49"/>
  <c r="E47"/>
  <c r="J36"/>
  <c r="J21"/>
  <c r="E21"/>
  <c r="J82"/>
  <c r="J51"/>
  <c r="J20"/>
  <c r="J18"/>
  <c r="E18"/>
  <c r="F83"/>
  <c r="F52"/>
  <c r="J17"/>
  <c r="J15"/>
  <c r="E15"/>
  <c r="F82"/>
  <c r="F51"/>
  <c r="J14"/>
  <c r="J12"/>
  <c r="J80"/>
  <c r="J49"/>
  <c r="E7"/>
  <c r="E76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<sst xmlns="http://schemas.openxmlformats.org/spreadsheetml/2006/main">
  <si>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</si>
  <si>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</si>
  <si>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</si>
  <si>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</si>
  <si>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</si>
  <si>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</si>
  <si>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</si>
  <si>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{e58122b2-e7ed-44a7-afb0-c46b7777c521}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</si>
  <si>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</si>
  <si>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</si>
  <si>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</si>
  <si>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</si>
  <si>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</si>
  <si>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</si>
  <si>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</si>
  <si>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</si>
  <si>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DS_31_19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</si>
  <si>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</si>
  <si>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</si>
  <si>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kamenného divadla na Skalkách</t>
  </si>
  <si>
    <t>KSO:</t>
  </si>
  <si>
    <t/>
  </si>
  <si>
    <t>CC-CZ:</t>
  </si>
  <si>
    <t>Místo:</t>
  </si>
  <si>
    <t>Nový JIčín</t>
  </si>
  <si>
    <t>Datum:</t>
  </si>
  <si>
    <t>17. 6. 2019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</si>
  <si>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</si>
  <si>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</si>
  <si>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</si>
  <si>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</si>
  <si>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</si>
  <si>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</si>
  <si>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</si>
  <si>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</si>
  <si>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</si>
  <si>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</si>
  <si>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</si>
  <si>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</si>
  <si>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</si>
  <si>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</si>
  <si>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</si>
  <si>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</si>
  <si>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</si>
  <si>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</si>
  <si>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</si>
  <si>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</si>
  <si>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</si>
  <si>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</si>
  <si>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</si>
  <si>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</si>
  <si>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</si>
  <si>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</si>
  <si>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</si>
  <si>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</si>
  <si>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</si>
  <si>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</si>
  <si>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</si>
  <si>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</si>
  <si>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</si>
  <si>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</si>
  <si>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</si>
  <si>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</si>
  <si>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</si>
  <si>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</si>
  <si>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</si>
  <si>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</si>
  <si>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</si>
  <si>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</si>
  <si>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</si>
  <si>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</si>
  <si>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</si>
  <si>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</si>
  <si>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</si>
  <si>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</si>
  <si>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</si>
  <si>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zídek a laviček</t>
  </si>
  <si>
    <t>STA</t>
  </si>
  <si>
    <t>1</t>
  </si>
  <si>
    <t>{5ca00096-afca-442a-9601-ccbc5ca3bbbc}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</si>
  <si>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</si>
  <si>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</si>
  <si>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</si>
  <si>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</si>
  <si>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</si>
  <si>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</si>
  <si>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</si>
  <si>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</si>
  <si>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01 - Oprava zídek a laviček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</si>
  <si>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</si>
  <si>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</si>
  <si>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</si>
  <si>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</si>
  <si>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</si>
  <si>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</si>
  <si>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</si>
  <si>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</si>
  <si>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</si>
  <si>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</si>
  <si>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</si>
  <si>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</si>
  <si>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</si>
  <si>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</si>
  <si>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</si>
  <si>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</si>
  <si>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</si>
  <si>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</si>
  <si>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</si>
  <si>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</si>
  <si>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</si>
  <si>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</si>
  <si>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</si>
  <si>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</si>
  <si>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</si>
  <si>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</si>
  <si>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</si>
  <si>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</si>
  <si>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</si>
  <si>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</si>
  <si>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</si>
  <si>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</si>
  <si>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</si>
  <si>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</si>
  <si>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120901121</t>
  </si>
  <si>
    <t>Bourání konstrukcí v odkopávkách a prokopávkách, korytech vodotečí, melioračních kanálech - ručně s přemístěním suti na hromady na vzdálenost do 20 m nebo s naložením na dopravní prostředek z betonu prostého neprokládaného</t>
  </si>
  <si>
    <t>m3</t>
  </si>
  <si>
    <t>CS ÚRS 2018 01</t>
  </si>
  <si>
    <t>4</t>
  </si>
  <si>
    <t>-1160820335</t>
  </si>
  <si>
    <t>VV</t>
  </si>
  <si>
    <t>0,06*65</t>
  </si>
  <si>
    <t>132212101</t>
  </si>
  <si>
    <t xml:space="preserve">Hloubení zapažených i nezapažených rýh šířky do 600 mm ručním nebo pneumatickým nářadím  s urovnáním dna do předepsaného profilu a spádu v horninách tř. 3 soudržných</t>
  </si>
  <si>
    <t>-1400635541</t>
  </si>
  <si>
    <t>ruční odkop základů a zdiva</t>
  </si>
  <si>
    <t>243,9*0,6*0,6</t>
  </si>
  <si>
    <t>Součet</t>
  </si>
  <si>
    <t>3</t>
  </si>
  <si>
    <t>132212109</t>
  </si>
  <si>
    <t xml:space="preserve">Hloubení zapažených i nezapažených rýh šířky do 600 mm ručním nebo pneumatickým nářadím  s urovnáním dna do předepsaného profilu a spádu v horninách tř. 3 Příplatek k cenám za lepivost horniny tř. 3</t>
  </si>
  <si>
    <t>1240079771</t>
  </si>
  <si>
    <t>133202011</t>
  </si>
  <si>
    <t xml:space="preserve">Hloubení zapažených i nezapažených šachet plocha výkopu do 20 m2 ručním nebo pneumatickým nářadím  s případným nutným přemístěním výkopku ve výkopišti v horninách soudržných tř. 3, plocha výkopu do 4 m2</t>
  </si>
  <si>
    <t>826873570</t>
  </si>
  <si>
    <t>ruční hloubení základů pro lavičky</t>
  </si>
  <si>
    <t>(0,6*0,4*0,6)*34</t>
  </si>
  <si>
    <t>ruční hloubení základů pro odp. koš a info ceduli</t>
  </si>
  <si>
    <t>(0,6*0,6*0,8)*2</t>
  </si>
  <si>
    <t>5</t>
  </si>
  <si>
    <t>133202019</t>
  </si>
  <si>
    <t xml:space="preserve">Hloubení zapažených i nezapažených šachet plocha výkopu do 20 m2 ručním nebo pneumatickým nářadím  s případným nutným přemístěním výkopku ve výkopišti v horninách soudržných tř. 3, plocha výkopu Příplatek k cenám za lepivost horniny tř. 3</t>
  </si>
  <si>
    <t>511151565</t>
  </si>
  <si>
    <t>6</t>
  </si>
  <si>
    <t>162201101</t>
  </si>
  <si>
    <t xml:space="preserve">Vodorovné přemístění výkopku nebo sypaniny po suchu  na obvyklém dopravním prostředku, bez naložení výkopku, avšak se složením bez rozhrnutí z horniny tř. 1 až 4 na vzdálenost do 20 m</t>
  </si>
  <si>
    <t>-1254527720</t>
  </si>
  <si>
    <t>(87,804+5,472)*2</t>
  </si>
  <si>
    <t>7</t>
  </si>
  <si>
    <t>167101101</t>
  </si>
  <si>
    <t xml:space="preserve">Nakládání, skládání a překládání neulehlého výkopku nebo sypaniny  nakládání, množství do 100 m3, z hornin tř. 1 až 4</t>
  </si>
  <si>
    <t>1906954963</t>
  </si>
  <si>
    <t>87,804+5,472</t>
  </si>
  <si>
    <t>8</t>
  </si>
  <si>
    <t>174101101</t>
  </si>
  <si>
    <t xml:space="preserve">Zásyp sypaninou z jakékoliv horniny  s uložením výkopku ve vrstvách se zhutněním jam, šachet, rýh nebo kolem objektů v těchto vykopávkách</t>
  </si>
  <si>
    <t>-1867786330</t>
  </si>
  <si>
    <t>Zakládání</t>
  </si>
  <si>
    <t>9</t>
  </si>
  <si>
    <t>214500111</t>
  </si>
  <si>
    <t xml:space="preserve">Zřízení výplně rýhy s drenážním potrubím z trub DN do 200  štěrkem, pískem nebo štěrkopískem, výšky přes 200 do 300 mm</t>
  </si>
  <si>
    <t>m</t>
  </si>
  <si>
    <t>-1529638634</t>
  </si>
  <si>
    <t>10</t>
  </si>
  <si>
    <t>M</t>
  </si>
  <si>
    <t>58343872</t>
  </si>
  <si>
    <t>kamenivo drcené hrubé frakce 8/16</t>
  </si>
  <si>
    <t>t</t>
  </si>
  <si>
    <t>-696578813</t>
  </si>
  <si>
    <t>11</t>
  </si>
  <si>
    <t>271572211</t>
  </si>
  <si>
    <t>Podsyp pod základové konstrukce se zhutněním a urovnáním povrchu ze štěrkopísku netříděného</t>
  </si>
  <si>
    <t>783194761</t>
  </si>
  <si>
    <t>základové patky</t>
  </si>
  <si>
    <t>(0,6*0,6*0,1)*34</t>
  </si>
  <si>
    <t>12</t>
  </si>
  <si>
    <t>275313511</t>
  </si>
  <si>
    <t>Základy z betonu prostého patky a bloky z betonu kamenem neprokládaného tř. C 12/15</t>
  </si>
  <si>
    <t>135140365</t>
  </si>
  <si>
    <t>lavičky</t>
  </si>
  <si>
    <t>(0,7*0,25*0,3)*34</t>
  </si>
  <si>
    <t>odpatkový koš</t>
  </si>
  <si>
    <t>0,3*0,3*0,5</t>
  </si>
  <si>
    <t>informační cedule</t>
  </si>
  <si>
    <t>13</t>
  </si>
  <si>
    <t>275351111</t>
  </si>
  <si>
    <t>Bednění základových konstrukcí bloků tradiční oboustranné</t>
  </si>
  <si>
    <t>m2</t>
  </si>
  <si>
    <t>-787509305</t>
  </si>
  <si>
    <t>1,2*0,7*34</t>
  </si>
  <si>
    <t>1,2*0,5</t>
  </si>
  <si>
    <t>Svislé a kompletní konstrukce</t>
  </si>
  <si>
    <t>14</t>
  </si>
  <si>
    <t>326215112</t>
  </si>
  <si>
    <t>Zdivo hradících konstrukcí z lomového kamene štípaného nebo ručně vybíraného na maltu včetně spárování z nepravidelných kamenů objemu 1 kusu kamene do 0,02 m3</t>
  </si>
  <si>
    <t>317779073</t>
  </si>
  <si>
    <t>30,03*0,2</t>
  </si>
  <si>
    <t>Vodorovné konstrukce</t>
  </si>
  <si>
    <t>434191452</t>
  </si>
  <si>
    <t xml:space="preserve">Osazování schodišťových stupňů kamenných  s vyspárováním styčných spár, s provizorním dřevěným zábradlím a dočasným zakrytím stupnic prkny do připravených otvorů, rovných, kosých nebo vřetenových oboustranně zazděných, stupňů pemrlovaných nebo ostatních</t>
  </si>
  <si>
    <t>2018003346</t>
  </si>
  <si>
    <t>16</t>
  </si>
  <si>
    <t>451538111</t>
  </si>
  <si>
    <t xml:space="preserve">Dno rýhy pod drenážní potrubí  zpevněné štěrkem drceným, tl. do 150 mm</t>
  </si>
  <si>
    <t>-1542753345</t>
  </si>
  <si>
    <t>17</t>
  </si>
  <si>
    <t>461991111</t>
  </si>
  <si>
    <t xml:space="preserve">Zřízení ochranného opevnění dna a svahů melioračních kanálů  z geotextilií, fólie nebo síťoviny</t>
  </si>
  <si>
    <t>2030771525</t>
  </si>
  <si>
    <t>1,5*72</t>
  </si>
  <si>
    <t>18</t>
  </si>
  <si>
    <t>69311068</t>
  </si>
  <si>
    <t>geotextilie netkaná PP 300g/m2</t>
  </si>
  <si>
    <t>1426407427</t>
  </si>
  <si>
    <t>108*1,02 'Přepočtené koeficientem množství</t>
  </si>
  <si>
    <t>Úpravy povrchů, podlahy a osazování výplní</t>
  </si>
  <si>
    <t>19</t>
  </si>
  <si>
    <t>636195311</t>
  </si>
  <si>
    <t>Oprava spár dlažby z lomového kamene hloubky do 70 mm s vysekáním spár a očištěním dlažby, s naložením suti na dopravní prostředek nebo s odklizením na hromady do vzdálenosti 50 m s vyčištěním spár a vyplněním cementovou maltou</t>
  </si>
  <si>
    <t>701565801</t>
  </si>
  <si>
    <t>243,9*1,2</t>
  </si>
  <si>
    <t>Trubní vedení</t>
  </si>
  <si>
    <t>20</t>
  </si>
  <si>
    <t>871218113</t>
  </si>
  <si>
    <t xml:space="preserve">Kladení drenážního potrubí z plastických hmot  do připravené rýhy z flexibilního PVC, průměru do 65 mm</t>
  </si>
  <si>
    <t>-1780545386</t>
  </si>
  <si>
    <t>28611221</t>
  </si>
  <si>
    <t>trubka PVC drenážní flexibilní D 65mm</t>
  </si>
  <si>
    <t>870316950</t>
  </si>
  <si>
    <t>Ostatní konstrukce a práce, bourání</t>
  </si>
  <si>
    <t>22</t>
  </si>
  <si>
    <t>936104211</t>
  </si>
  <si>
    <t xml:space="preserve">Montáž odpadkového koše  do betonové patky</t>
  </si>
  <si>
    <t>kus</t>
  </si>
  <si>
    <t>-1148180868</t>
  </si>
  <si>
    <t>23</t>
  </si>
  <si>
    <t>936124113</t>
  </si>
  <si>
    <t xml:space="preserve">Montáž lavičky parkové  stabilní přichycené kotevními šrouby</t>
  </si>
  <si>
    <t>-110042662</t>
  </si>
  <si>
    <t>24</t>
  </si>
  <si>
    <t>938111111</t>
  </si>
  <si>
    <t xml:space="preserve">Čištění zdiva opěr, pilířů, křídel  od mechu a jiné vegetace</t>
  </si>
  <si>
    <t>-1664462455</t>
  </si>
  <si>
    <t>25</t>
  </si>
  <si>
    <t>58381086</t>
  </si>
  <si>
    <t>kámen lomový upravený štípaný (80, 40, 20 cm) pískovec</t>
  </si>
  <si>
    <t>-2109396662</t>
  </si>
  <si>
    <t>pomístné opravy zdiva</t>
  </si>
  <si>
    <t>3*2,6</t>
  </si>
  <si>
    <t>opravy schodišťových stupňů</t>
  </si>
  <si>
    <t>(0,2*0,3*1)*2,6*9</t>
  </si>
  <si>
    <t>26</t>
  </si>
  <si>
    <t>R 01</t>
  </si>
  <si>
    <t>Lavička baz opěradla z povrchově upravěných dubových hranolů 0,15*0,05 kotvených k bet. patce</t>
  </si>
  <si>
    <t>874805101</t>
  </si>
  <si>
    <t>27</t>
  </si>
  <si>
    <t>R 02</t>
  </si>
  <si>
    <t>Informační tabule plastová 0,9*0,9 m osazená v dřevěném rámu na dřevěných sloupcích kontvených k bet. patce</t>
  </si>
  <si>
    <t>ks</t>
  </si>
  <si>
    <t>-997617281</t>
  </si>
  <si>
    <t>28</t>
  </si>
  <si>
    <t>R 03</t>
  </si>
  <si>
    <t xml:space="preserve">Odpadkový koš kulatý 800*400 mm, ocelový žárově zinkovaný, s dřevěným podélným obkladem latěmi </t>
  </si>
  <si>
    <t>-942976980</t>
  </si>
  <si>
    <t>29</t>
  </si>
  <si>
    <t>R 04</t>
  </si>
  <si>
    <t>Dodání a osazení dubové stolové desky D 800 mm tl. 80 mm</t>
  </si>
  <si>
    <t>kud</t>
  </si>
  <si>
    <t>-152959684</t>
  </si>
  <si>
    <t>30</t>
  </si>
  <si>
    <t>R 05</t>
  </si>
  <si>
    <t>Dodání včetně osazení nerezovývh cedulí A4 zapuštěných do laviček</t>
  </si>
  <si>
    <t>-1889149035</t>
  </si>
  <si>
    <t>997</t>
  </si>
  <si>
    <t>Přesun sutě</t>
  </si>
  <si>
    <t>31</t>
  </si>
  <si>
    <t>997013501</t>
  </si>
  <si>
    <t xml:space="preserve">Odvoz suti a vybouraných hmot na skládku nebo meziskládku  se složením, na vzdálenost do 1 km</t>
  </si>
  <si>
    <t>1582948757</t>
  </si>
  <si>
    <t>0,128+ (3,9*2,4)</t>
  </si>
  <si>
    <t>32</t>
  </si>
  <si>
    <t>997013509</t>
  </si>
  <si>
    <t xml:space="preserve">Odvoz suti a vybouraných hmot na skládku nebo meziskládku  se složením, na vzdálenost Příplatek k ceně za každý další i započatý 1 km přes 1 km</t>
  </si>
  <si>
    <t>5294469</t>
  </si>
  <si>
    <t>9,488*8</t>
  </si>
  <si>
    <t>33</t>
  </si>
  <si>
    <t>997013801</t>
  </si>
  <si>
    <t>Poplatek za uložení stavebního odpadu na skládce (skládkovné) z prostého betonu zatříděného do Katalogu odpadů pod kódem 170 101</t>
  </si>
  <si>
    <t>191396326</t>
  </si>
  <si>
    <t>998</t>
  </si>
  <si>
    <t>Přesun hmot</t>
  </si>
  <si>
    <t>34</t>
  </si>
  <si>
    <t>998231411</t>
  </si>
  <si>
    <t>Přesun hmot pro sadovnické a krajinářské úpravy - ručně bez užití mechanizace vodorovná dopravní vzdálenost do 100 m</t>
  </si>
  <si>
    <t>-1654444772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</si>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</sst>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29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34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35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36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37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38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39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40</v>
      </c>
      <c r="E26" s="53"/>
      <c r="F26" s="54" t="s">
        <v>41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42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43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44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45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46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47</v>
      </c>
      <c r="U32" s="60"/>
      <c r="V32" s="60"/>
      <c r="W32" s="60"/>
      <c r="X32" s="62" t="s">
        <v>48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49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DS_31_19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Oprava kamenného divadla na Skalkách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Nový JIčín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17. 6. 2019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 xml:space="preserve"> 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 xml:space="preserve"> </v>
      </c>
      <c r="AN46" s="76"/>
      <c r="AO46" s="76"/>
      <c r="AP46" s="76"/>
      <c r="AQ46" s="73"/>
      <c r="AR46" s="71"/>
      <c r="AS46" s="85" t="s">
        <v>50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51</v>
      </c>
      <c r="D49" s="96"/>
      <c r="E49" s="96"/>
      <c r="F49" s="96"/>
      <c r="G49" s="96"/>
      <c r="H49" s="97"/>
      <c r="I49" s="98" t="s">
        <v>52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53</v>
      </c>
      <c r="AH49" s="96"/>
      <c r="AI49" s="96"/>
      <c r="AJ49" s="96"/>
      <c r="AK49" s="96"/>
      <c r="AL49" s="96"/>
      <c r="AM49" s="96"/>
      <c r="AN49" s="98" t="s">
        <v>54</v>
      </c>
      <c r="AO49" s="96"/>
      <c r="AP49" s="96"/>
      <c r="AQ49" s="100" t="s">
        <v>55</v>
      </c>
      <c r="AR49" s="71"/>
      <c r="AS49" s="101" t="s">
        <v>56</v>
      </c>
      <c r="AT49" s="102" t="s">
        <v>57</v>
      </c>
      <c r="AU49" s="102" t="s">
        <v>58</v>
      </c>
      <c r="AV49" s="102" t="s">
        <v>59</v>
      </c>
      <c r="AW49" s="102" t="s">
        <v>60</v>
      </c>
      <c r="AX49" s="102" t="s">
        <v>61</v>
      </c>
      <c r="AY49" s="102" t="s">
        <v>62</v>
      </c>
      <c r="AZ49" s="102" t="s">
        <v>63</v>
      </c>
      <c r="BA49" s="102" t="s">
        <v>64</v>
      </c>
      <c r="BB49" s="102" t="s">
        <v>65</v>
      </c>
      <c r="BC49" s="102" t="s">
        <v>66</v>
      </c>
      <c r="BD49" s="103" t="s">
        <v>67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68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ROUND(AG52,2)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ROUND(AS52,2)</f>
        <v>0</v>
      </c>
      <c r="AT51" s="113">
        <f>ROUND(SUM(AV51:AW51),2)</f>
        <v>0</v>
      </c>
      <c r="AU51" s="114">
        <f>ROUND(AU52,5)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ROUND(AZ52,2)</f>
        <v>0</v>
      </c>
      <c r="BA51" s="113">
        <f>ROUND(BA52,2)</f>
        <v>0</v>
      </c>
      <c r="BB51" s="113">
        <f>ROUND(BB52,2)</f>
        <v>0</v>
      </c>
      <c r="BC51" s="113">
        <f>ROUND(BC52,2)</f>
        <v>0</v>
      </c>
      <c r="BD51" s="115">
        <f>ROUND(BD52,2)</f>
        <v>0</v>
      </c>
      <c r="BS51" s="116" t="s">
        <v>69</v>
      </c>
      <c r="BT51" s="116" t="s">
        <v>70</v>
      </c>
      <c r="BU51" s="117" t="s">
        <v>71</v>
      </c>
      <c r="BV51" s="116" t="s">
        <v>72</v>
      </c>
      <c r="BW51" s="116" t="s">
        <v>7</v>
      </c>
      <c r="BX51" s="116" t="s">
        <v>73</v>
      </c>
      <c r="CL51" s="116" t="s">
        <v>21</v>
      </c>
    </row>
    <row r="52" s="5" customFormat="1" ht="16.5" customHeight="1">
      <c r="A52" s="118" t="s">
        <v>74</v>
      </c>
      <c r="B52" s="119"/>
      <c r="C52" s="120"/>
      <c r="D52" s="121" t="s">
        <v>75</v>
      </c>
      <c r="E52" s="121"/>
      <c r="F52" s="121"/>
      <c r="G52" s="121"/>
      <c r="H52" s="121"/>
      <c r="I52" s="122"/>
      <c r="J52" s="121" t="s">
        <v>76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'SO 01 - Oprava zídek a la...'!J27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77</v>
      </c>
      <c r="AR52" s="125"/>
      <c r="AS52" s="126">
        <v>0</v>
      </c>
      <c r="AT52" s="127">
        <f>ROUND(SUM(AV52:AW52),2)</f>
        <v>0</v>
      </c>
      <c r="AU52" s="128">
        <f>'SO 01 - Oprava zídek a la...'!P86</f>
        <v>0</v>
      </c>
      <c r="AV52" s="127">
        <f>'SO 01 - Oprava zídek a la...'!J30</f>
        <v>0</v>
      </c>
      <c r="AW52" s="127">
        <f>'SO 01 - Oprava zídek a la...'!J31</f>
        <v>0</v>
      </c>
      <c r="AX52" s="127">
        <f>'SO 01 - Oprava zídek a la...'!J32</f>
        <v>0</v>
      </c>
      <c r="AY52" s="127">
        <f>'SO 01 - Oprava zídek a la...'!J33</f>
        <v>0</v>
      </c>
      <c r="AZ52" s="127">
        <f>'SO 01 - Oprava zídek a la...'!F30</f>
        <v>0</v>
      </c>
      <c r="BA52" s="127">
        <f>'SO 01 - Oprava zídek a la...'!F31</f>
        <v>0</v>
      </c>
      <c r="BB52" s="127">
        <f>'SO 01 - Oprava zídek a la...'!F32</f>
        <v>0</v>
      </c>
      <c r="BC52" s="127">
        <f>'SO 01 - Oprava zídek a la...'!F33</f>
        <v>0</v>
      </c>
      <c r="BD52" s="129">
        <f>'SO 01 - Oprava zídek a la...'!F34</f>
        <v>0</v>
      </c>
      <c r="BT52" s="130" t="s">
        <v>78</v>
      </c>
      <c r="BV52" s="130" t="s">
        <v>72</v>
      </c>
      <c r="BW52" s="130" t="s">
        <v>79</v>
      </c>
      <c r="BX52" s="130" t="s">
        <v>7</v>
      </c>
      <c r="CL52" s="130" t="s">
        <v>21</v>
      </c>
      <c r="CM52" s="130" t="s">
        <v>80</v>
      </c>
    </row>
    <row r="53" s="1" customFormat="1" ht="30" customHeight="1">
      <c r="B53" s="45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1"/>
    </row>
    <row r="54" s="1" customFormat="1" ht="6.96" customHeight="1">
      <c r="B54" s="66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71"/>
    </row>
  </sheetData>
  <sheetProtection sheet="1" formatColumns="0" formatRows="0" objects="1" scenarios="1" spinCount="100000" saltValue="+ELxnBphKWKr3Ksr5CTFMqkMLPYYSZNebJcllcN/s5Ifsnj4Mdx6EzCOTaeGWsgGhDb5BnKGX967ICkg7gQQsw==" hashValue="rkrD6gazkLNEGsIt8L0rPhBOQUbnRNMWmgHKNLJoJj4QPhjS0F+bd8pBrTDpe6i55H3NyKaxkUzQidgYCW97dQ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 01 - Oprava zídek a la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1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2"/>
      <c r="C1" s="132"/>
      <c r="D1" s="133" t="s">
        <v>1</v>
      </c>
      <c r="E1" s="132"/>
      <c r="F1" s="134" t="s">
        <v>81</v>
      </c>
      <c r="G1" s="134" t="s">
        <v>82</v>
      </c>
      <c r="H1" s="134"/>
      <c r="I1" s="135"/>
      <c r="J1" s="134" t="s">
        <v>83</v>
      </c>
      <c r="K1" s="133" t="s">
        <v>84</v>
      </c>
      <c r="L1" s="134" t="s">
        <v>85</v>
      </c>
      <c r="M1" s="134"/>
      <c r="N1" s="134"/>
      <c r="O1" s="134"/>
      <c r="P1" s="134"/>
      <c r="Q1" s="134"/>
      <c r="R1" s="134"/>
      <c r="S1" s="134"/>
      <c r="T1" s="134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79</v>
      </c>
    </row>
    <row r="3" ht="6.96" customHeight="1">
      <c r="B3" s="24"/>
      <c r="C3" s="25"/>
      <c r="D3" s="25"/>
      <c r="E3" s="25"/>
      <c r="F3" s="25"/>
      <c r="G3" s="25"/>
      <c r="H3" s="25"/>
      <c r="I3" s="136"/>
      <c r="J3" s="25"/>
      <c r="K3" s="26"/>
      <c r="AT3" s="23" t="s">
        <v>80</v>
      </c>
    </row>
    <row r="4" ht="36.96" customHeight="1">
      <c r="B4" s="27"/>
      <c r="C4" s="28"/>
      <c r="D4" s="29" t="s">
        <v>86</v>
      </c>
      <c r="E4" s="28"/>
      <c r="F4" s="28"/>
      <c r="G4" s="28"/>
      <c r="H4" s="28"/>
      <c r="I4" s="137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37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37"/>
      <c r="J6" s="28"/>
      <c r="K6" s="30"/>
    </row>
    <row r="7" ht="16.5" customHeight="1">
      <c r="B7" s="27"/>
      <c r="C7" s="28"/>
      <c r="D7" s="28"/>
      <c r="E7" s="138" t="str">
        <f>'Rekapitulace stavby'!K6</f>
        <v>Oprava kamenného divadla na Skalkách</v>
      </c>
      <c r="F7" s="39"/>
      <c r="G7" s="39"/>
      <c r="H7" s="39"/>
      <c r="I7" s="137"/>
      <c r="J7" s="28"/>
      <c r="K7" s="30"/>
    </row>
    <row r="8" s="1" customFormat="1">
      <c r="B8" s="45"/>
      <c r="C8" s="46"/>
      <c r="D8" s="39" t="s">
        <v>87</v>
      </c>
      <c r="E8" s="46"/>
      <c r="F8" s="46"/>
      <c r="G8" s="46"/>
      <c r="H8" s="46"/>
      <c r="I8" s="139"/>
      <c r="J8" s="46"/>
      <c r="K8" s="50"/>
    </row>
    <row r="9" s="1" customFormat="1" ht="36.96" customHeight="1">
      <c r="B9" s="45"/>
      <c r="C9" s="46"/>
      <c r="D9" s="46"/>
      <c r="E9" s="140" t="s">
        <v>88</v>
      </c>
      <c r="F9" s="46"/>
      <c r="G9" s="46"/>
      <c r="H9" s="46"/>
      <c r="I9" s="139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39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1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1" t="s">
        <v>25</v>
      </c>
      <c r="J12" s="142" t="str">
        <f>'Rekapitulace stavby'!AN8</f>
        <v>17. 6. 2019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39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1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41" t="s">
        <v>30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39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1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1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39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1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41" t="s">
        <v>30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39"/>
      <c r="J22" s="46"/>
      <c r="K22" s="50"/>
    </row>
    <row r="23" s="1" customFormat="1" ht="14.4" customHeight="1">
      <c r="B23" s="45"/>
      <c r="C23" s="46"/>
      <c r="D23" s="39" t="s">
        <v>35</v>
      </c>
      <c r="E23" s="46"/>
      <c r="F23" s="46"/>
      <c r="G23" s="46"/>
      <c r="H23" s="46"/>
      <c r="I23" s="139"/>
      <c r="J23" s="46"/>
      <c r="K23" s="50"/>
    </row>
    <row r="24" s="6" customFormat="1" ht="16.5" customHeight="1">
      <c r="B24" s="143"/>
      <c r="C24" s="144"/>
      <c r="D24" s="144"/>
      <c r="E24" s="43" t="s">
        <v>21</v>
      </c>
      <c r="F24" s="43"/>
      <c r="G24" s="43"/>
      <c r="H24" s="43"/>
      <c r="I24" s="145"/>
      <c r="J24" s="144"/>
      <c r="K24" s="146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39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47"/>
      <c r="J26" s="105"/>
      <c r="K26" s="148"/>
    </row>
    <row r="27" s="1" customFormat="1" ht="25.44" customHeight="1">
      <c r="B27" s="45"/>
      <c r="C27" s="46"/>
      <c r="D27" s="149" t="s">
        <v>36</v>
      </c>
      <c r="E27" s="46"/>
      <c r="F27" s="46"/>
      <c r="G27" s="46"/>
      <c r="H27" s="46"/>
      <c r="I27" s="139"/>
      <c r="J27" s="150">
        <f>ROUND(J86,2)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47"/>
      <c r="J28" s="105"/>
      <c r="K28" s="148"/>
    </row>
    <row r="29" s="1" customFormat="1" ht="14.4" customHeight="1">
      <c r="B29" s="45"/>
      <c r="C29" s="46"/>
      <c r="D29" s="46"/>
      <c r="E29" s="46"/>
      <c r="F29" s="51" t="s">
        <v>38</v>
      </c>
      <c r="G29" s="46"/>
      <c r="H29" s="46"/>
      <c r="I29" s="151" t="s">
        <v>37</v>
      </c>
      <c r="J29" s="51" t="s">
        <v>39</v>
      </c>
      <c r="K29" s="50"/>
    </row>
    <row r="30" s="1" customFormat="1" ht="14.4" customHeight="1">
      <c r="B30" s="45"/>
      <c r="C30" s="46"/>
      <c r="D30" s="54" t="s">
        <v>40</v>
      </c>
      <c r="E30" s="54" t="s">
        <v>41</v>
      </c>
      <c r="F30" s="152">
        <f>ROUND(SUM(BE86:BE169), 2)</f>
        <v>0</v>
      </c>
      <c r="G30" s="46"/>
      <c r="H30" s="46"/>
      <c r="I30" s="153">
        <v>0.20999999999999999</v>
      </c>
      <c r="J30" s="152">
        <f>ROUND(ROUND((SUM(BE86:BE169)), 2)*I30, 2)</f>
        <v>0</v>
      </c>
      <c r="K30" s="50"/>
    </row>
    <row r="31" s="1" customFormat="1" ht="14.4" customHeight="1">
      <c r="B31" s="45"/>
      <c r="C31" s="46"/>
      <c r="D31" s="46"/>
      <c r="E31" s="54" t="s">
        <v>42</v>
      </c>
      <c r="F31" s="152">
        <f>ROUND(SUM(BF86:BF169), 2)</f>
        <v>0</v>
      </c>
      <c r="G31" s="46"/>
      <c r="H31" s="46"/>
      <c r="I31" s="153">
        <v>0.14999999999999999</v>
      </c>
      <c r="J31" s="152">
        <f>ROUND(ROUND((SUM(BF86:BF169)),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43</v>
      </c>
      <c r="F32" s="152">
        <f>ROUND(SUM(BG86:BG169), 2)</f>
        <v>0</v>
      </c>
      <c r="G32" s="46"/>
      <c r="H32" s="46"/>
      <c r="I32" s="153">
        <v>0.20999999999999999</v>
      </c>
      <c r="J32" s="152">
        <v>0</v>
      </c>
      <c r="K32" s="50"/>
    </row>
    <row r="33" hidden="1" s="1" customFormat="1" ht="14.4" customHeight="1">
      <c r="B33" s="45"/>
      <c r="C33" s="46"/>
      <c r="D33" s="46"/>
      <c r="E33" s="54" t="s">
        <v>44</v>
      </c>
      <c r="F33" s="152">
        <f>ROUND(SUM(BH86:BH169), 2)</f>
        <v>0</v>
      </c>
      <c r="G33" s="46"/>
      <c r="H33" s="46"/>
      <c r="I33" s="153">
        <v>0.14999999999999999</v>
      </c>
      <c r="J33" s="152">
        <v>0</v>
      </c>
      <c r="K33" s="50"/>
    </row>
    <row r="34" hidden="1" s="1" customFormat="1" ht="14.4" customHeight="1">
      <c r="B34" s="45"/>
      <c r="C34" s="46"/>
      <c r="D34" s="46"/>
      <c r="E34" s="54" t="s">
        <v>45</v>
      </c>
      <c r="F34" s="152">
        <f>ROUND(SUM(BI86:BI169), 2)</f>
        <v>0</v>
      </c>
      <c r="G34" s="46"/>
      <c r="H34" s="46"/>
      <c r="I34" s="153">
        <v>0</v>
      </c>
      <c r="J34" s="152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39"/>
      <c r="J35" s="46"/>
      <c r="K35" s="50"/>
    </row>
    <row r="36" s="1" customFormat="1" ht="25.44" customHeight="1">
      <c r="B36" s="45"/>
      <c r="C36" s="154"/>
      <c r="D36" s="155" t="s">
        <v>46</v>
      </c>
      <c r="E36" s="97"/>
      <c r="F36" s="97"/>
      <c r="G36" s="156" t="s">
        <v>47</v>
      </c>
      <c r="H36" s="157" t="s">
        <v>48</v>
      </c>
      <c r="I36" s="158"/>
      <c r="J36" s="159">
        <f>SUM(J27:J34)</f>
        <v>0</v>
      </c>
      <c r="K36" s="160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1"/>
      <c r="J37" s="67"/>
      <c r="K37" s="68"/>
    </row>
    <row r="41" s="1" customFormat="1" ht="6.96" customHeight="1">
      <c r="B41" s="162"/>
      <c r="C41" s="163"/>
      <c r="D41" s="163"/>
      <c r="E41" s="163"/>
      <c r="F41" s="163"/>
      <c r="G41" s="163"/>
      <c r="H41" s="163"/>
      <c r="I41" s="164"/>
      <c r="J41" s="163"/>
      <c r="K41" s="165"/>
    </row>
    <row r="42" s="1" customFormat="1" ht="36.96" customHeight="1">
      <c r="B42" s="45"/>
      <c r="C42" s="29" t="s">
        <v>89</v>
      </c>
      <c r="D42" s="46"/>
      <c r="E42" s="46"/>
      <c r="F42" s="46"/>
      <c r="G42" s="46"/>
      <c r="H42" s="46"/>
      <c r="I42" s="139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39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39"/>
      <c r="J44" s="46"/>
      <c r="K44" s="50"/>
    </row>
    <row r="45" s="1" customFormat="1" ht="16.5" customHeight="1">
      <c r="B45" s="45"/>
      <c r="C45" s="46"/>
      <c r="D45" s="46"/>
      <c r="E45" s="138" t="str">
        <f>E7</f>
        <v>Oprava kamenného divadla na Skalkách</v>
      </c>
      <c r="F45" s="39"/>
      <c r="G45" s="39"/>
      <c r="H45" s="39"/>
      <c r="I45" s="139"/>
      <c r="J45" s="46"/>
      <c r="K45" s="50"/>
    </row>
    <row r="46" s="1" customFormat="1" ht="14.4" customHeight="1">
      <c r="B46" s="45"/>
      <c r="C46" s="39" t="s">
        <v>87</v>
      </c>
      <c r="D46" s="46"/>
      <c r="E46" s="46"/>
      <c r="F46" s="46"/>
      <c r="G46" s="46"/>
      <c r="H46" s="46"/>
      <c r="I46" s="139"/>
      <c r="J46" s="46"/>
      <c r="K46" s="50"/>
    </row>
    <row r="47" s="1" customFormat="1" ht="17.25" customHeight="1">
      <c r="B47" s="45"/>
      <c r="C47" s="46"/>
      <c r="D47" s="46"/>
      <c r="E47" s="140" t="str">
        <f>E9</f>
        <v>SO 01 - Oprava zídek a laviček</v>
      </c>
      <c r="F47" s="46"/>
      <c r="G47" s="46"/>
      <c r="H47" s="46"/>
      <c r="I47" s="139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39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Nový JIčín</v>
      </c>
      <c r="G49" s="46"/>
      <c r="H49" s="46"/>
      <c r="I49" s="141" t="s">
        <v>25</v>
      </c>
      <c r="J49" s="142" t="str">
        <f>IF(J12="","",J12)</f>
        <v>17. 6. 2019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39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41" t="s">
        <v>33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39"/>
      <c r="J52" s="166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39"/>
      <c r="J53" s="46"/>
      <c r="K53" s="50"/>
    </row>
    <row r="54" s="1" customFormat="1" ht="29.28" customHeight="1">
      <c r="B54" s="45"/>
      <c r="C54" s="167" t="s">
        <v>90</v>
      </c>
      <c r="D54" s="154"/>
      <c r="E54" s="154"/>
      <c r="F54" s="154"/>
      <c r="G54" s="154"/>
      <c r="H54" s="154"/>
      <c r="I54" s="168"/>
      <c r="J54" s="169" t="s">
        <v>91</v>
      </c>
      <c r="K54" s="170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39"/>
      <c r="J55" s="46"/>
      <c r="K55" s="50"/>
    </row>
    <row r="56" s="1" customFormat="1" ht="29.28" customHeight="1">
      <c r="B56" s="45"/>
      <c r="C56" s="171" t="s">
        <v>92</v>
      </c>
      <c r="D56" s="46"/>
      <c r="E56" s="46"/>
      <c r="F56" s="46"/>
      <c r="G56" s="46"/>
      <c r="H56" s="46"/>
      <c r="I56" s="139"/>
      <c r="J56" s="150">
        <f>J86</f>
        <v>0</v>
      </c>
      <c r="K56" s="50"/>
      <c r="AU56" s="23" t="s">
        <v>93</v>
      </c>
    </row>
    <row r="57" s="7" customFormat="1" ht="24.96" customHeight="1">
      <c r="B57" s="172"/>
      <c r="C57" s="173"/>
      <c r="D57" s="174" t="s">
        <v>94</v>
      </c>
      <c r="E57" s="175"/>
      <c r="F57" s="175"/>
      <c r="G57" s="175"/>
      <c r="H57" s="175"/>
      <c r="I57" s="176"/>
      <c r="J57" s="177">
        <f>J87</f>
        <v>0</v>
      </c>
      <c r="K57" s="178"/>
    </row>
    <row r="58" s="8" customFormat="1" ht="19.92" customHeight="1">
      <c r="B58" s="179"/>
      <c r="C58" s="180"/>
      <c r="D58" s="181" t="s">
        <v>95</v>
      </c>
      <c r="E58" s="182"/>
      <c r="F58" s="182"/>
      <c r="G58" s="182"/>
      <c r="H58" s="182"/>
      <c r="I58" s="183"/>
      <c r="J58" s="184">
        <f>J88</f>
        <v>0</v>
      </c>
      <c r="K58" s="185"/>
    </row>
    <row r="59" s="8" customFormat="1" ht="19.92" customHeight="1">
      <c r="B59" s="179"/>
      <c r="C59" s="180"/>
      <c r="D59" s="181" t="s">
        <v>96</v>
      </c>
      <c r="E59" s="182"/>
      <c r="F59" s="182"/>
      <c r="G59" s="182"/>
      <c r="H59" s="182"/>
      <c r="I59" s="183"/>
      <c r="J59" s="184">
        <f>J108</f>
        <v>0</v>
      </c>
      <c r="K59" s="185"/>
    </row>
    <row r="60" s="8" customFormat="1" ht="19.92" customHeight="1">
      <c r="B60" s="179"/>
      <c r="C60" s="180"/>
      <c r="D60" s="181" t="s">
        <v>97</v>
      </c>
      <c r="E60" s="182"/>
      <c r="F60" s="182"/>
      <c r="G60" s="182"/>
      <c r="H60" s="182"/>
      <c r="I60" s="183"/>
      <c r="J60" s="184">
        <f>J130</f>
        <v>0</v>
      </c>
      <c r="K60" s="185"/>
    </row>
    <row r="61" s="8" customFormat="1" ht="19.92" customHeight="1">
      <c r="B61" s="179"/>
      <c r="C61" s="180"/>
      <c r="D61" s="181" t="s">
        <v>98</v>
      </c>
      <c r="E61" s="182"/>
      <c r="F61" s="182"/>
      <c r="G61" s="182"/>
      <c r="H61" s="182"/>
      <c r="I61" s="183"/>
      <c r="J61" s="184">
        <f>J133</f>
        <v>0</v>
      </c>
      <c r="K61" s="185"/>
    </row>
    <row r="62" s="8" customFormat="1" ht="19.92" customHeight="1">
      <c r="B62" s="179"/>
      <c r="C62" s="180"/>
      <c r="D62" s="181" t="s">
        <v>99</v>
      </c>
      <c r="E62" s="182"/>
      <c r="F62" s="182"/>
      <c r="G62" s="182"/>
      <c r="H62" s="182"/>
      <c r="I62" s="183"/>
      <c r="J62" s="184">
        <f>J140</f>
        <v>0</v>
      </c>
      <c r="K62" s="185"/>
    </row>
    <row r="63" s="8" customFormat="1" ht="19.92" customHeight="1">
      <c r="B63" s="179"/>
      <c r="C63" s="180"/>
      <c r="D63" s="181" t="s">
        <v>100</v>
      </c>
      <c r="E63" s="182"/>
      <c r="F63" s="182"/>
      <c r="G63" s="182"/>
      <c r="H63" s="182"/>
      <c r="I63" s="183"/>
      <c r="J63" s="184">
        <f>J143</f>
        <v>0</v>
      </c>
      <c r="K63" s="185"/>
    </row>
    <row r="64" s="8" customFormat="1" ht="19.92" customHeight="1">
      <c r="B64" s="179"/>
      <c r="C64" s="180"/>
      <c r="D64" s="181" t="s">
        <v>101</v>
      </c>
      <c r="E64" s="182"/>
      <c r="F64" s="182"/>
      <c r="G64" s="182"/>
      <c r="H64" s="182"/>
      <c r="I64" s="183"/>
      <c r="J64" s="184">
        <f>J146</f>
        <v>0</v>
      </c>
      <c r="K64" s="185"/>
    </row>
    <row r="65" s="8" customFormat="1" ht="19.92" customHeight="1">
      <c r="B65" s="179"/>
      <c r="C65" s="180"/>
      <c r="D65" s="181" t="s">
        <v>102</v>
      </c>
      <c r="E65" s="182"/>
      <c r="F65" s="182"/>
      <c r="G65" s="182"/>
      <c r="H65" s="182"/>
      <c r="I65" s="183"/>
      <c r="J65" s="184">
        <f>J162</f>
        <v>0</v>
      </c>
      <c r="K65" s="185"/>
    </row>
    <row r="66" s="8" customFormat="1" ht="19.92" customHeight="1">
      <c r="B66" s="179"/>
      <c r="C66" s="180"/>
      <c r="D66" s="181" t="s">
        <v>103</v>
      </c>
      <c r="E66" s="182"/>
      <c r="F66" s="182"/>
      <c r="G66" s="182"/>
      <c r="H66" s="182"/>
      <c r="I66" s="183"/>
      <c r="J66" s="184">
        <f>J168</f>
        <v>0</v>
      </c>
      <c r="K66" s="185"/>
    </row>
    <row r="67" s="1" customFormat="1" ht="21.84" customHeight="1">
      <c r="B67" s="45"/>
      <c r="C67" s="46"/>
      <c r="D67" s="46"/>
      <c r="E67" s="46"/>
      <c r="F67" s="46"/>
      <c r="G67" s="46"/>
      <c r="H67" s="46"/>
      <c r="I67" s="139"/>
      <c r="J67" s="46"/>
      <c r="K67" s="50"/>
    </row>
    <row r="68" s="1" customFormat="1" ht="6.96" customHeight="1">
      <c r="B68" s="66"/>
      <c r="C68" s="67"/>
      <c r="D68" s="67"/>
      <c r="E68" s="67"/>
      <c r="F68" s="67"/>
      <c r="G68" s="67"/>
      <c r="H68" s="67"/>
      <c r="I68" s="161"/>
      <c r="J68" s="67"/>
      <c r="K68" s="68"/>
    </row>
    <row r="72" s="1" customFormat="1" ht="6.96" customHeight="1">
      <c r="B72" s="69"/>
      <c r="C72" s="70"/>
      <c r="D72" s="70"/>
      <c r="E72" s="70"/>
      <c r="F72" s="70"/>
      <c r="G72" s="70"/>
      <c r="H72" s="70"/>
      <c r="I72" s="164"/>
      <c r="J72" s="70"/>
      <c r="K72" s="70"/>
      <c r="L72" s="71"/>
    </row>
    <row r="73" s="1" customFormat="1" ht="36.96" customHeight="1">
      <c r="B73" s="45"/>
      <c r="C73" s="72" t="s">
        <v>104</v>
      </c>
      <c r="D73" s="73"/>
      <c r="E73" s="73"/>
      <c r="F73" s="73"/>
      <c r="G73" s="73"/>
      <c r="H73" s="73"/>
      <c r="I73" s="186"/>
      <c r="J73" s="73"/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86"/>
      <c r="J74" s="73"/>
      <c r="K74" s="73"/>
      <c r="L74" s="71"/>
    </row>
    <row r="75" s="1" customFormat="1" ht="14.4" customHeight="1">
      <c r="B75" s="45"/>
      <c r="C75" s="75" t="s">
        <v>18</v>
      </c>
      <c r="D75" s="73"/>
      <c r="E75" s="73"/>
      <c r="F75" s="73"/>
      <c r="G75" s="73"/>
      <c r="H75" s="73"/>
      <c r="I75" s="186"/>
      <c r="J75" s="73"/>
      <c r="K75" s="73"/>
      <c r="L75" s="71"/>
    </row>
    <row r="76" s="1" customFormat="1" ht="16.5" customHeight="1">
      <c r="B76" s="45"/>
      <c r="C76" s="73"/>
      <c r="D76" s="73"/>
      <c r="E76" s="187" t="str">
        <f>E7</f>
        <v>Oprava kamenného divadla na Skalkách</v>
      </c>
      <c r="F76" s="75"/>
      <c r="G76" s="75"/>
      <c r="H76" s="75"/>
      <c r="I76" s="186"/>
      <c r="J76" s="73"/>
      <c r="K76" s="73"/>
      <c r="L76" s="71"/>
    </row>
    <row r="77" s="1" customFormat="1" ht="14.4" customHeight="1">
      <c r="B77" s="45"/>
      <c r="C77" s="75" t="s">
        <v>87</v>
      </c>
      <c r="D77" s="73"/>
      <c r="E77" s="73"/>
      <c r="F77" s="73"/>
      <c r="G77" s="73"/>
      <c r="H77" s="73"/>
      <c r="I77" s="186"/>
      <c r="J77" s="73"/>
      <c r="K77" s="73"/>
      <c r="L77" s="71"/>
    </row>
    <row r="78" s="1" customFormat="1" ht="17.25" customHeight="1">
      <c r="B78" s="45"/>
      <c r="C78" s="73"/>
      <c r="D78" s="73"/>
      <c r="E78" s="81" t="str">
        <f>E9</f>
        <v>SO 01 - Oprava zídek a laviček</v>
      </c>
      <c r="F78" s="73"/>
      <c r="G78" s="73"/>
      <c r="H78" s="73"/>
      <c r="I78" s="186"/>
      <c r="J78" s="73"/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86"/>
      <c r="J79" s="73"/>
      <c r="K79" s="73"/>
      <c r="L79" s="71"/>
    </row>
    <row r="80" s="1" customFormat="1" ht="18" customHeight="1">
      <c r="B80" s="45"/>
      <c r="C80" s="75" t="s">
        <v>23</v>
      </c>
      <c r="D80" s="73"/>
      <c r="E80" s="73"/>
      <c r="F80" s="188" t="str">
        <f>F12</f>
        <v>Nový JIčín</v>
      </c>
      <c r="G80" s="73"/>
      <c r="H80" s="73"/>
      <c r="I80" s="189" t="s">
        <v>25</v>
      </c>
      <c r="J80" s="84" t="str">
        <f>IF(J12="","",J12)</f>
        <v>17. 6. 2019</v>
      </c>
      <c r="K80" s="73"/>
      <c r="L80" s="71"/>
    </row>
    <row r="81" s="1" customFormat="1" ht="6.96" customHeight="1">
      <c r="B81" s="45"/>
      <c r="C81" s="73"/>
      <c r="D81" s="73"/>
      <c r="E81" s="73"/>
      <c r="F81" s="73"/>
      <c r="G81" s="73"/>
      <c r="H81" s="73"/>
      <c r="I81" s="186"/>
      <c r="J81" s="73"/>
      <c r="K81" s="73"/>
      <c r="L81" s="71"/>
    </row>
    <row r="82" s="1" customFormat="1">
      <c r="B82" s="45"/>
      <c r="C82" s="75" t="s">
        <v>27</v>
      </c>
      <c r="D82" s="73"/>
      <c r="E82" s="73"/>
      <c r="F82" s="188" t="str">
        <f>E15</f>
        <v xml:space="preserve"> </v>
      </c>
      <c r="G82" s="73"/>
      <c r="H82" s="73"/>
      <c r="I82" s="189" t="s">
        <v>33</v>
      </c>
      <c r="J82" s="188" t="str">
        <f>E21</f>
        <v xml:space="preserve"> </v>
      </c>
      <c r="K82" s="73"/>
      <c r="L82" s="71"/>
    </row>
    <row r="83" s="1" customFormat="1" ht="14.4" customHeight="1">
      <c r="B83" s="45"/>
      <c r="C83" s="75" t="s">
        <v>31</v>
      </c>
      <c r="D83" s="73"/>
      <c r="E83" s="73"/>
      <c r="F83" s="188" t="str">
        <f>IF(E18="","",E18)</f>
        <v/>
      </c>
      <c r="G83" s="73"/>
      <c r="H83" s="73"/>
      <c r="I83" s="186"/>
      <c r="J83" s="73"/>
      <c r="K83" s="73"/>
      <c r="L83" s="71"/>
    </row>
    <row r="84" s="1" customFormat="1" ht="10.32" customHeight="1">
      <c r="B84" s="45"/>
      <c r="C84" s="73"/>
      <c r="D84" s="73"/>
      <c r="E84" s="73"/>
      <c r="F84" s="73"/>
      <c r="G84" s="73"/>
      <c r="H84" s="73"/>
      <c r="I84" s="186"/>
      <c r="J84" s="73"/>
      <c r="K84" s="73"/>
      <c r="L84" s="71"/>
    </row>
    <row r="85" s="9" customFormat="1" ht="29.28" customHeight="1">
      <c r="B85" s="190"/>
      <c r="C85" s="191" t="s">
        <v>105</v>
      </c>
      <c r="D85" s="192" t="s">
        <v>55</v>
      </c>
      <c r="E85" s="192" t="s">
        <v>51</v>
      </c>
      <c r="F85" s="192" t="s">
        <v>106</v>
      </c>
      <c r="G85" s="192" t="s">
        <v>107</v>
      </c>
      <c r="H85" s="192" t="s">
        <v>108</v>
      </c>
      <c r="I85" s="193" t="s">
        <v>109</v>
      </c>
      <c r="J85" s="192" t="s">
        <v>91</v>
      </c>
      <c r="K85" s="194" t="s">
        <v>110</v>
      </c>
      <c r="L85" s="195"/>
      <c r="M85" s="101" t="s">
        <v>111</v>
      </c>
      <c r="N85" s="102" t="s">
        <v>40</v>
      </c>
      <c r="O85" s="102" t="s">
        <v>112</v>
      </c>
      <c r="P85" s="102" t="s">
        <v>113</v>
      </c>
      <c r="Q85" s="102" t="s">
        <v>114</v>
      </c>
      <c r="R85" s="102" t="s">
        <v>115</v>
      </c>
      <c r="S85" s="102" t="s">
        <v>116</v>
      </c>
      <c r="T85" s="103" t="s">
        <v>117</v>
      </c>
    </row>
    <row r="86" s="1" customFormat="1" ht="29.28" customHeight="1">
      <c r="B86" s="45"/>
      <c r="C86" s="107" t="s">
        <v>92</v>
      </c>
      <c r="D86" s="73"/>
      <c r="E86" s="73"/>
      <c r="F86" s="73"/>
      <c r="G86" s="73"/>
      <c r="H86" s="73"/>
      <c r="I86" s="186"/>
      <c r="J86" s="196">
        <f>BK86</f>
        <v>0</v>
      </c>
      <c r="K86" s="73"/>
      <c r="L86" s="71"/>
      <c r="M86" s="104"/>
      <c r="N86" s="105"/>
      <c r="O86" s="105"/>
      <c r="P86" s="197">
        <f>P87</f>
        <v>0</v>
      </c>
      <c r="Q86" s="105"/>
      <c r="R86" s="197">
        <f>R87</f>
        <v>60.507102360000005</v>
      </c>
      <c r="S86" s="105"/>
      <c r="T86" s="198">
        <f>T87</f>
        <v>0.087803999999999993</v>
      </c>
      <c r="AT86" s="23" t="s">
        <v>69</v>
      </c>
      <c r="AU86" s="23" t="s">
        <v>93</v>
      </c>
      <c r="BK86" s="199">
        <f>BK87</f>
        <v>0</v>
      </c>
    </row>
    <row r="87" s="10" customFormat="1" ht="37.44" customHeight="1">
      <c r="B87" s="200"/>
      <c r="C87" s="201"/>
      <c r="D87" s="202" t="s">
        <v>69</v>
      </c>
      <c r="E87" s="203" t="s">
        <v>118</v>
      </c>
      <c r="F87" s="203" t="s">
        <v>119</v>
      </c>
      <c r="G87" s="201"/>
      <c r="H87" s="201"/>
      <c r="I87" s="204"/>
      <c r="J87" s="205">
        <f>BK87</f>
        <v>0</v>
      </c>
      <c r="K87" s="201"/>
      <c r="L87" s="206"/>
      <c r="M87" s="207"/>
      <c r="N87" s="208"/>
      <c r="O87" s="208"/>
      <c r="P87" s="209">
        <f>P88+P108+P130+P133+P140+P143+P146+P162+P168</f>
        <v>0</v>
      </c>
      <c r="Q87" s="208"/>
      <c r="R87" s="209">
        <f>R88+R108+R130+R133+R140+R143+R146+R162+R168</f>
        <v>60.507102360000005</v>
      </c>
      <c r="S87" s="208"/>
      <c r="T87" s="210">
        <f>T88+T108+T130+T133+T140+T143+T146+T162+T168</f>
        <v>0.087803999999999993</v>
      </c>
      <c r="AR87" s="211" t="s">
        <v>78</v>
      </c>
      <c r="AT87" s="212" t="s">
        <v>69</v>
      </c>
      <c r="AU87" s="212" t="s">
        <v>70</v>
      </c>
      <c r="AY87" s="211" t="s">
        <v>120</v>
      </c>
      <c r="BK87" s="213">
        <f>BK88+BK108+BK130+BK133+BK140+BK143+BK146+BK162+BK168</f>
        <v>0</v>
      </c>
    </row>
    <row r="88" s="10" customFormat="1" ht="19.92" customHeight="1">
      <c r="B88" s="200"/>
      <c r="C88" s="201"/>
      <c r="D88" s="202" t="s">
        <v>69</v>
      </c>
      <c r="E88" s="214" t="s">
        <v>78</v>
      </c>
      <c r="F88" s="214" t="s">
        <v>121</v>
      </c>
      <c r="G88" s="201"/>
      <c r="H88" s="201"/>
      <c r="I88" s="204"/>
      <c r="J88" s="215">
        <f>BK88</f>
        <v>0</v>
      </c>
      <c r="K88" s="201"/>
      <c r="L88" s="206"/>
      <c r="M88" s="207"/>
      <c r="N88" s="208"/>
      <c r="O88" s="208"/>
      <c r="P88" s="209">
        <f>SUM(P89:P107)</f>
        <v>0</v>
      </c>
      <c r="Q88" s="208"/>
      <c r="R88" s="209">
        <f>SUM(R89:R107)</f>
        <v>0</v>
      </c>
      <c r="S88" s="208"/>
      <c r="T88" s="210">
        <f>SUM(T89:T107)</f>
        <v>0</v>
      </c>
      <c r="AR88" s="211" t="s">
        <v>78</v>
      </c>
      <c r="AT88" s="212" t="s">
        <v>69</v>
      </c>
      <c r="AU88" s="212" t="s">
        <v>78</v>
      </c>
      <c r="AY88" s="211" t="s">
        <v>120</v>
      </c>
      <c r="BK88" s="213">
        <f>SUM(BK89:BK107)</f>
        <v>0</v>
      </c>
    </row>
    <row r="89" s="1" customFormat="1" ht="51" customHeight="1">
      <c r="B89" s="45"/>
      <c r="C89" s="216" t="s">
        <v>78</v>
      </c>
      <c r="D89" s="216" t="s">
        <v>122</v>
      </c>
      <c r="E89" s="217" t="s">
        <v>123</v>
      </c>
      <c r="F89" s="218" t="s">
        <v>124</v>
      </c>
      <c r="G89" s="219" t="s">
        <v>125</v>
      </c>
      <c r="H89" s="220">
        <v>3.8999999999999999</v>
      </c>
      <c r="I89" s="221"/>
      <c r="J89" s="222">
        <f>ROUND(I89*H89,2)</f>
        <v>0</v>
      </c>
      <c r="K89" s="218" t="s">
        <v>126</v>
      </c>
      <c r="L89" s="71"/>
      <c r="M89" s="223" t="s">
        <v>21</v>
      </c>
      <c r="N89" s="224" t="s">
        <v>41</v>
      </c>
      <c r="O89" s="46"/>
      <c r="P89" s="225">
        <f>O89*H89</f>
        <v>0</v>
      </c>
      <c r="Q89" s="225">
        <v>0</v>
      </c>
      <c r="R89" s="225">
        <f>Q89*H89</f>
        <v>0</v>
      </c>
      <c r="S89" s="225">
        <v>0</v>
      </c>
      <c r="T89" s="226">
        <f>S89*H89</f>
        <v>0</v>
      </c>
      <c r="AR89" s="23" t="s">
        <v>127</v>
      </c>
      <c r="AT89" s="23" t="s">
        <v>122</v>
      </c>
      <c r="AU89" s="23" t="s">
        <v>80</v>
      </c>
      <c r="AY89" s="23" t="s">
        <v>120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23" t="s">
        <v>78</v>
      </c>
      <c r="BK89" s="227">
        <f>ROUND(I89*H89,2)</f>
        <v>0</v>
      </c>
      <c r="BL89" s="23" t="s">
        <v>127</v>
      </c>
      <c r="BM89" s="23" t="s">
        <v>128</v>
      </c>
    </row>
    <row r="90" s="11" customFormat="1">
      <c r="B90" s="228"/>
      <c r="C90" s="229"/>
      <c r="D90" s="230" t="s">
        <v>129</v>
      </c>
      <c r="E90" s="231" t="s">
        <v>21</v>
      </c>
      <c r="F90" s="232" t="s">
        <v>130</v>
      </c>
      <c r="G90" s="229"/>
      <c r="H90" s="233">
        <v>3.8999999999999999</v>
      </c>
      <c r="I90" s="234"/>
      <c r="J90" s="229"/>
      <c r="K90" s="229"/>
      <c r="L90" s="235"/>
      <c r="M90" s="236"/>
      <c r="N90" s="237"/>
      <c r="O90" s="237"/>
      <c r="P90" s="237"/>
      <c r="Q90" s="237"/>
      <c r="R90" s="237"/>
      <c r="S90" s="237"/>
      <c r="T90" s="238"/>
      <c r="AT90" s="239" t="s">
        <v>129</v>
      </c>
      <c r="AU90" s="239" t="s">
        <v>80</v>
      </c>
      <c r="AV90" s="11" t="s">
        <v>80</v>
      </c>
      <c r="AW90" s="11" t="s">
        <v>34</v>
      </c>
      <c r="AX90" s="11" t="s">
        <v>78</v>
      </c>
      <c r="AY90" s="239" t="s">
        <v>120</v>
      </c>
    </row>
    <row r="91" s="1" customFormat="1" ht="38.25" customHeight="1">
      <c r="B91" s="45"/>
      <c r="C91" s="216" t="s">
        <v>80</v>
      </c>
      <c r="D91" s="216" t="s">
        <v>122</v>
      </c>
      <c r="E91" s="217" t="s">
        <v>131</v>
      </c>
      <c r="F91" s="218" t="s">
        <v>132</v>
      </c>
      <c r="G91" s="219" t="s">
        <v>125</v>
      </c>
      <c r="H91" s="220">
        <v>87.804000000000002</v>
      </c>
      <c r="I91" s="221"/>
      <c r="J91" s="222">
        <f>ROUND(I91*H91,2)</f>
        <v>0</v>
      </c>
      <c r="K91" s="218" t="s">
        <v>126</v>
      </c>
      <c r="L91" s="71"/>
      <c r="M91" s="223" t="s">
        <v>21</v>
      </c>
      <c r="N91" s="224" t="s">
        <v>41</v>
      </c>
      <c r="O91" s="46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AR91" s="23" t="s">
        <v>127</v>
      </c>
      <c r="AT91" s="23" t="s">
        <v>122</v>
      </c>
      <c r="AU91" s="23" t="s">
        <v>80</v>
      </c>
      <c r="AY91" s="23" t="s">
        <v>120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3" t="s">
        <v>78</v>
      </c>
      <c r="BK91" s="227">
        <f>ROUND(I91*H91,2)</f>
        <v>0</v>
      </c>
      <c r="BL91" s="23" t="s">
        <v>127</v>
      </c>
      <c r="BM91" s="23" t="s">
        <v>133</v>
      </c>
    </row>
    <row r="92" s="12" customFormat="1">
      <c r="B92" s="240"/>
      <c r="C92" s="241"/>
      <c r="D92" s="230" t="s">
        <v>129</v>
      </c>
      <c r="E92" s="242" t="s">
        <v>21</v>
      </c>
      <c r="F92" s="243" t="s">
        <v>134</v>
      </c>
      <c r="G92" s="241"/>
      <c r="H92" s="242" t="s">
        <v>21</v>
      </c>
      <c r="I92" s="244"/>
      <c r="J92" s="241"/>
      <c r="K92" s="241"/>
      <c r="L92" s="245"/>
      <c r="M92" s="246"/>
      <c r="N92" s="247"/>
      <c r="O92" s="247"/>
      <c r="P92" s="247"/>
      <c r="Q92" s="247"/>
      <c r="R92" s="247"/>
      <c r="S92" s="247"/>
      <c r="T92" s="248"/>
      <c r="AT92" s="249" t="s">
        <v>129</v>
      </c>
      <c r="AU92" s="249" t="s">
        <v>80</v>
      </c>
      <c r="AV92" s="12" t="s">
        <v>78</v>
      </c>
      <c r="AW92" s="12" t="s">
        <v>34</v>
      </c>
      <c r="AX92" s="12" t="s">
        <v>70</v>
      </c>
      <c r="AY92" s="249" t="s">
        <v>120</v>
      </c>
    </row>
    <row r="93" s="11" customFormat="1">
      <c r="B93" s="228"/>
      <c r="C93" s="229"/>
      <c r="D93" s="230" t="s">
        <v>129</v>
      </c>
      <c r="E93" s="231" t="s">
        <v>21</v>
      </c>
      <c r="F93" s="232" t="s">
        <v>135</v>
      </c>
      <c r="G93" s="229"/>
      <c r="H93" s="233">
        <v>87.804000000000002</v>
      </c>
      <c r="I93" s="234"/>
      <c r="J93" s="229"/>
      <c r="K93" s="229"/>
      <c r="L93" s="235"/>
      <c r="M93" s="236"/>
      <c r="N93" s="237"/>
      <c r="O93" s="237"/>
      <c r="P93" s="237"/>
      <c r="Q93" s="237"/>
      <c r="R93" s="237"/>
      <c r="S93" s="237"/>
      <c r="T93" s="238"/>
      <c r="AT93" s="239" t="s">
        <v>129</v>
      </c>
      <c r="AU93" s="239" t="s">
        <v>80</v>
      </c>
      <c r="AV93" s="11" t="s">
        <v>80</v>
      </c>
      <c r="AW93" s="11" t="s">
        <v>34</v>
      </c>
      <c r="AX93" s="11" t="s">
        <v>70</v>
      </c>
      <c r="AY93" s="239" t="s">
        <v>120</v>
      </c>
    </row>
    <row r="94" s="13" customFormat="1">
      <c r="B94" s="250"/>
      <c r="C94" s="251"/>
      <c r="D94" s="230" t="s">
        <v>129</v>
      </c>
      <c r="E94" s="252" t="s">
        <v>21</v>
      </c>
      <c r="F94" s="253" t="s">
        <v>136</v>
      </c>
      <c r="G94" s="251"/>
      <c r="H94" s="254">
        <v>87.804000000000002</v>
      </c>
      <c r="I94" s="255"/>
      <c r="J94" s="251"/>
      <c r="K94" s="251"/>
      <c r="L94" s="256"/>
      <c r="M94" s="257"/>
      <c r="N94" s="258"/>
      <c r="O94" s="258"/>
      <c r="P94" s="258"/>
      <c r="Q94" s="258"/>
      <c r="R94" s="258"/>
      <c r="S94" s="258"/>
      <c r="T94" s="259"/>
      <c r="AT94" s="260" t="s">
        <v>129</v>
      </c>
      <c r="AU94" s="260" t="s">
        <v>80</v>
      </c>
      <c r="AV94" s="13" t="s">
        <v>127</v>
      </c>
      <c r="AW94" s="13" t="s">
        <v>34</v>
      </c>
      <c r="AX94" s="13" t="s">
        <v>78</v>
      </c>
      <c r="AY94" s="260" t="s">
        <v>120</v>
      </c>
    </row>
    <row r="95" s="1" customFormat="1" ht="38.25" customHeight="1">
      <c r="B95" s="45"/>
      <c r="C95" s="216" t="s">
        <v>137</v>
      </c>
      <c r="D95" s="216" t="s">
        <v>122</v>
      </c>
      <c r="E95" s="217" t="s">
        <v>138</v>
      </c>
      <c r="F95" s="218" t="s">
        <v>139</v>
      </c>
      <c r="G95" s="219" t="s">
        <v>125</v>
      </c>
      <c r="H95" s="220">
        <v>87.804000000000002</v>
      </c>
      <c r="I95" s="221"/>
      <c r="J95" s="222">
        <f>ROUND(I95*H95,2)</f>
        <v>0</v>
      </c>
      <c r="K95" s="218" t="s">
        <v>126</v>
      </c>
      <c r="L95" s="71"/>
      <c r="M95" s="223" t="s">
        <v>21</v>
      </c>
      <c r="N95" s="224" t="s">
        <v>41</v>
      </c>
      <c r="O95" s="46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AR95" s="23" t="s">
        <v>127</v>
      </c>
      <c r="AT95" s="23" t="s">
        <v>122</v>
      </c>
      <c r="AU95" s="23" t="s">
        <v>80</v>
      </c>
      <c r="AY95" s="23" t="s">
        <v>120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3" t="s">
        <v>78</v>
      </c>
      <c r="BK95" s="227">
        <f>ROUND(I95*H95,2)</f>
        <v>0</v>
      </c>
      <c r="BL95" s="23" t="s">
        <v>127</v>
      </c>
      <c r="BM95" s="23" t="s">
        <v>140</v>
      </c>
    </row>
    <row r="96" s="1" customFormat="1" ht="38.25" customHeight="1">
      <c r="B96" s="45"/>
      <c r="C96" s="216" t="s">
        <v>127</v>
      </c>
      <c r="D96" s="216" t="s">
        <v>122</v>
      </c>
      <c r="E96" s="217" t="s">
        <v>141</v>
      </c>
      <c r="F96" s="218" t="s">
        <v>142</v>
      </c>
      <c r="G96" s="219" t="s">
        <v>125</v>
      </c>
      <c r="H96" s="220">
        <v>5.4720000000000004</v>
      </c>
      <c r="I96" s="221"/>
      <c r="J96" s="222">
        <f>ROUND(I96*H96,2)</f>
        <v>0</v>
      </c>
      <c r="K96" s="218" t="s">
        <v>126</v>
      </c>
      <c r="L96" s="71"/>
      <c r="M96" s="223" t="s">
        <v>21</v>
      </c>
      <c r="N96" s="224" t="s">
        <v>41</v>
      </c>
      <c r="O96" s="46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AR96" s="23" t="s">
        <v>127</v>
      </c>
      <c r="AT96" s="23" t="s">
        <v>122</v>
      </c>
      <c r="AU96" s="23" t="s">
        <v>80</v>
      </c>
      <c r="AY96" s="23" t="s">
        <v>120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3" t="s">
        <v>78</v>
      </c>
      <c r="BK96" s="227">
        <f>ROUND(I96*H96,2)</f>
        <v>0</v>
      </c>
      <c r="BL96" s="23" t="s">
        <v>127</v>
      </c>
      <c r="BM96" s="23" t="s">
        <v>143</v>
      </c>
    </row>
    <row r="97" s="12" customFormat="1">
      <c r="B97" s="240"/>
      <c r="C97" s="241"/>
      <c r="D97" s="230" t="s">
        <v>129</v>
      </c>
      <c r="E97" s="242" t="s">
        <v>21</v>
      </c>
      <c r="F97" s="243" t="s">
        <v>144</v>
      </c>
      <c r="G97" s="241"/>
      <c r="H97" s="242" t="s">
        <v>21</v>
      </c>
      <c r="I97" s="244"/>
      <c r="J97" s="241"/>
      <c r="K97" s="241"/>
      <c r="L97" s="245"/>
      <c r="M97" s="246"/>
      <c r="N97" s="247"/>
      <c r="O97" s="247"/>
      <c r="P97" s="247"/>
      <c r="Q97" s="247"/>
      <c r="R97" s="247"/>
      <c r="S97" s="247"/>
      <c r="T97" s="248"/>
      <c r="AT97" s="249" t="s">
        <v>129</v>
      </c>
      <c r="AU97" s="249" t="s">
        <v>80</v>
      </c>
      <c r="AV97" s="12" t="s">
        <v>78</v>
      </c>
      <c r="AW97" s="12" t="s">
        <v>34</v>
      </c>
      <c r="AX97" s="12" t="s">
        <v>70</v>
      </c>
      <c r="AY97" s="249" t="s">
        <v>120</v>
      </c>
    </row>
    <row r="98" s="11" customFormat="1">
      <c r="B98" s="228"/>
      <c r="C98" s="229"/>
      <c r="D98" s="230" t="s">
        <v>129</v>
      </c>
      <c r="E98" s="231" t="s">
        <v>21</v>
      </c>
      <c r="F98" s="232" t="s">
        <v>145</v>
      </c>
      <c r="G98" s="229"/>
      <c r="H98" s="233">
        <v>4.8959999999999999</v>
      </c>
      <c r="I98" s="234"/>
      <c r="J98" s="229"/>
      <c r="K98" s="229"/>
      <c r="L98" s="235"/>
      <c r="M98" s="236"/>
      <c r="N98" s="237"/>
      <c r="O98" s="237"/>
      <c r="P98" s="237"/>
      <c r="Q98" s="237"/>
      <c r="R98" s="237"/>
      <c r="S98" s="237"/>
      <c r="T98" s="238"/>
      <c r="AT98" s="239" t="s">
        <v>129</v>
      </c>
      <c r="AU98" s="239" t="s">
        <v>80</v>
      </c>
      <c r="AV98" s="11" t="s">
        <v>80</v>
      </c>
      <c r="AW98" s="11" t="s">
        <v>34</v>
      </c>
      <c r="AX98" s="11" t="s">
        <v>70</v>
      </c>
      <c r="AY98" s="239" t="s">
        <v>120</v>
      </c>
    </row>
    <row r="99" s="12" customFormat="1">
      <c r="B99" s="240"/>
      <c r="C99" s="241"/>
      <c r="D99" s="230" t="s">
        <v>129</v>
      </c>
      <c r="E99" s="242" t="s">
        <v>21</v>
      </c>
      <c r="F99" s="243" t="s">
        <v>146</v>
      </c>
      <c r="G99" s="241"/>
      <c r="H99" s="242" t="s">
        <v>21</v>
      </c>
      <c r="I99" s="244"/>
      <c r="J99" s="241"/>
      <c r="K99" s="241"/>
      <c r="L99" s="245"/>
      <c r="M99" s="246"/>
      <c r="N99" s="247"/>
      <c r="O99" s="247"/>
      <c r="P99" s="247"/>
      <c r="Q99" s="247"/>
      <c r="R99" s="247"/>
      <c r="S99" s="247"/>
      <c r="T99" s="248"/>
      <c r="AT99" s="249" t="s">
        <v>129</v>
      </c>
      <c r="AU99" s="249" t="s">
        <v>80</v>
      </c>
      <c r="AV99" s="12" t="s">
        <v>78</v>
      </c>
      <c r="AW99" s="12" t="s">
        <v>34</v>
      </c>
      <c r="AX99" s="12" t="s">
        <v>70</v>
      </c>
      <c r="AY99" s="249" t="s">
        <v>120</v>
      </c>
    </row>
    <row r="100" s="11" customFormat="1">
      <c r="B100" s="228"/>
      <c r="C100" s="229"/>
      <c r="D100" s="230" t="s">
        <v>129</v>
      </c>
      <c r="E100" s="231" t="s">
        <v>21</v>
      </c>
      <c r="F100" s="232" t="s">
        <v>147</v>
      </c>
      <c r="G100" s="229"/>
      <c r="H100" s="233">
        <v>0.57599999999999996</v>
      </c>
      <c r="I100" s="234"/>
      <c r="J100" s="229"/>
      <c r="K100" s="229"/>
      <c r="L100" s="235"/>
      <c r="M100" s="236"/>
      <c r="N100" s="237"/>
      <c r="O100" s="237"/>
      <c r="P100" s="237"/>
      <c r="Q100" s="237"/>
      <c r="R100" s="237"/>
      <c r="S100" s="237"/>
      <c r="T100" s="238"/>
      <c r="AT100" s="239" t="s">
        <v>129</v>
      </c>
      <c r="AU100" s="239" t="s">
        <v>80</v>
      </c>
      <c r="AV100" s="11" t="s">
        <v>80</v>
      </c>
      <c r="AW100" s="11" t="s">
        <v>34</v>
      </c>
      <c r="AX100" s="11" t="s">
        <v>70</v>
      </c>
      <c r="AY100" s="239" t="s">
        <v>120</v>
      </c>
    </row>
    <row r="101" s="13" customFormat="1">
      <c r="B101" s="250"/>
      <c r="C101" s="251"/>
      <c r="D101" s="230" t="s">
        <v>129</v>
      </c>
      <c r="E101" s="252" t="s">
        <v>21</v>
      </c>
      <c r="F101" s="253" t="s">
        <v>136</v>
      </c>
      <c r="G101" s="251"/>
      <c r="H101" s="254">
        <v>5.4720000000000004</v>
      </c>
      <c r="I101" s="255"/>
      <c r="J101" s="251"/>
      <c r="K101" s="251"/>
      <c r="L101" s="256"/>
      <c r="M101" s="257"/>
      <c r="N101" s="258"/>
      <c r="O101" s="258"/>
      <c r="P101" s="258"/>
      <c r="Q101" s="258"/>
      <c r="R101" s="258"/>
      <c r="S101" s="258"/>
      <c r="T101" s="259"/>
      <c r="AT101" s="260" t="s">
        <v>129</v>
      </c>
      <c r="AU101" s="260" t="s">
        <v>80</v>
      </c>
      <c r="AV101" s="13" t="s">
        <v>127</v>
      </c>
      <c r="AW101" s="13" t="s">
        <v>34</v>
      </c>
      <c r="AX101" s="13" t="s">
        <v>78</v>
      </c>
      <c r="AY101" s="260" t="s">
        <v>120</v>
      </c>
    </row>
    <row r="102" s="1" customFormat="1" ht="51" customHeight="1">
      <c r="B102" s="45"/>
      <c r="C102" s="216" t="s">
        <v>148</v>
      </c>
      <c r="D102" s="216" t="s">
        <v>122</v>
      </c>
      <c r="E102" s="217" t="s">
        <v>149</v>
      </c>
      <c r="F102" s="218" t="s">
        <v>150</v>
      </c>
      <c r="G102" s="219" t="s">
        <v>125</v>
      </c>
      <c r="H102" s="220">
        <v>5.4720000000000004</v>
      </c>
      <c r="I102" s="221"/>
      <c r="J102" s="222">
        <f>ROUND(I102*H102,2)</f>
        <v>0</v>
      </c>
      <c r="K102" s="218" t="s">
        <v>126</v>
      </c>
      <c r="L102" s="71"/>
      <c r="M102" s="223" t="s">
        <v>21</v>
      </c>
      <c r="N102" s="224" t="s">
        <v>41</v>
      </c>
      <c r="O102" s="4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AR102" s="23" t="s">
        <v>127</v>
      </c>
      <c r="AT102" s="23" t="s">
        <v>122</v>
      </c>
      <c r="AU102" s="23" t="s">
        <v>80</v>
      </c>
      <c r="AY102" s="23" t="s">
        <v>120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3" t="s">
        <v>78</v>
      </c>
      <c r="BK102" s="227">
        <f>ROUND(I102*H102,2)</f>
        <v>0</v>
      </c>
      <c r="BL102" s="23" t="s">
        <v>127</v>
      </c>
      <c r="BM102" s="23" t="s">
        <v>151</v>
      </c>
    </row>
    <row r="103" s="1" customFormat="1" ht="38.25" customHeight="1">
      <c r="B103" s="45"/>
      <c r="C103" s="216" t="s">
        <v>152</v>
      </c>
      <c r="D103" s="216" t="s">
        <v>122</v>
      </c>
      <c r="E103" s="217" t="s">
        <v>153</v>
      </c>
      <c r="F103" s="218" t="s">
        <v>154</v>
      </c>
      <c r="G103" s="219" t="s">
        <v>125</v>
      </c>
      <c r="H103" s="220">
        <v>186.55199999999999</v>
      </c>
      <c r="I103" s="221"/>
      <c r="J103" s="222">
        <f>ROUND(I103*H103,2)</f>
        <v>0</v>
      </c>
      <c r="K103" s="218" t="s">
        <v>126</v>
      </c>
      <c r="L103" s="71"/>
      <c r="M103" s="223" t="s">
        <v>21</v>
      </c>
      <c r="N103" s="224" t="s">
        <v>41</v>
      </c>
      <c r="O103" s="46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AR103" s="23" t="s">
        <v>127</v>
      </c>
      <c r="AT103" s="23" t="s">
        <v>122</v>
      </c>
      <c r="AU103" s="23" t="s">
        <v>80</v>
      </c>
      <c r="AY103" s="23" t="s">
        <v>120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3" t="s">
        <v>78</v>
      </c>
      <c r="BK103" s="227">
        <f>ROUND(I103*H103,2)</f>
        <v>0</v>
      </c>
      <c r="BL103" s="23" t="s">
        <v>127</v>
      </c>
      <c r="BM103" s="23" t="s">
        <v>155</v>
      </c>
    </row>
    <row r="104" s="11" customFormat="1">
      <c r="B104" s="228"/>
      <c r="C104" s="229"/>
      <c r="D104" s="230" t="s">
        <v>129</v>
      </c>
      <c r="E104" s="231" t="s">
        <v>21</v>
      </c>
      <c r="F104" s="232" t="s">
        <v>156</v>
      </c>
      <c r="G104" s="229"/>
      <c r="H104" s="233">
        <v>186.55199999999999</v>
      </c>
      <c r="I104" s="234"/>
      <c r="J104" s="229"/>
      <c r="K104" s="229"/>
      <c r="L104" s="235"/>
      <c r="M104" s="236"/>
      <c r="N104" s="237"/>
      <c r="O104" s="237"/>
      <c r="P104" s="237"/>
      <c r="Q104" s="237"/>
      <c r="R104" s="237"/>
      <c r="S104" s="237"/>
      <c r="T104" s="238"/>
      <c r="AT104" s="239" t="s">
        <v>129</v>
      </c>
      <c r="AU104" s="239" t="s">
        <v>80</v>
      </c>
      <c r="AV104" s="11" t="s">
        <v>80</v>
      </c>
      <c r="AW104" s="11" t="s">
        <v>34</v>
      </c>
      <c r="AX104" s="11" t="s">
        <v>78</v>
      </c>
      <c r="AY104" s="239" t="s">
        <v>120</v>
      </c>
    </row>
    <row r="105" s="1" customFormat="1" ht="25.5" customHeight="1">
      <c r="B105" s="45"/>
      <c r="C105" s="216" t="s">
        <v>157</v>
      </c>
      <c r="D105" s="216" t="s">
        <v>122</v>
      </c>
      <c r="E105" s="217" t="s">
        <v>158</v>
      </c>
      <c r="F105" s="218" t="s">
        <v>159</v>
      </c>
      <c r="G105" s="219" t="s">
        <v>125</v>
      </c>
      <c r="H105" s="220">
        <v>93.275999999999996</v>
      </c>
      <c r="I105" s="221"/>
      <c r="J105" s="222">
        <f>ROUND(I105*H105,2)</f>
        <v>0</v>
      </c>
      <c r="K105" s="218" t="s">
        <v>126</v>
      </c>
      <c r="L105" s="71"/>
      <c r="M105" s="223" t="s">
        <v>21</v>
      </c>
      <c r="N105" s="224" t="s">
        <v>41</v>
      </c>
      <c r="O105" s="4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AR105" s="23" t="s">
        <v>127</v>
      </c>
      <c r="AT105" s="23" t="s">
        <v>122</v>
      </c>
      <c r="AU105" s="23" t="s">
        <v>80</v>
      </c>
      <c r="AY105" s="23" t="s">
        <v>120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3" t="s">
        <v>78</v>
      </c>
      <c r="BK105" s="227">
        <f>ROUND(I105*H105,2)</f>
        <v>0</v>
      </c>
      <c r="BL105" s="23" t="s">
        <v>127</v>
      </c>
      <c r="BM105" s="23" t="s">
        <v>160</v>
      </c>
    </row>
    <row r="106" s="11" customFormat="1">
      <c r="B106" s="228"/>
      <c r="C106" s="229"/>
      <c r="D106" s="230" t="s">
        <v>129</v>
      </c>
      <c r="E106" s="231" t="s">
        <v>21</v>
      </c>
      <c r="F106" s="232" t="s">
        <v>161</v>
      </c>
      <c r="G106" s="229"/>
      <c r="H106" s="233">
        <v>93.275999999999996</v>
      </c>
      <c r="I106" s="234"/>
      <c r="J106" s="229"/>
      <c r="K106" s="229"/>
      <c r="L106" s="235"/>
      <c r="M106" s="236"/>
      <c r="N106" s="237"/>
      <c r="O106" s="237"/>
      <c r="P106" s="237"/>
      <c r="Q106" s="237"/>
      <c r="R106" s="237"/>
      <c r="S106" s="237"/>
      <c r="T106" s="238"/>
      <c r="AT106" s="239" t="s">
        <v>129</v>
      </c>
      <c r="AU106" s="239" t="s">
        <v>80</v>
      </c>
      <c r="AV106" s="11" t="s">
        <v>80</v>
      </c>
      <c r="AW106" s="11" t="s">
        <v>34</v>
      </c>
      <c r="AX106" s="11" t="s">
        <v>78</v>
      </c>
      <c r="AY106" s="239" t="s">
        <v>120</v>
      </c>
    </row>
    <row r="107" s="1" customFormat="1" ht="25.5" customHeight="1">
      <c r="B107" s="45"/>
      <c r="C107" s="216" t="s">
        <v>162</v>
      </c>
      <c r="D107" s="216" t="s">
        <v>122</v>
      </c>
      <c r="E107" s="217" t="s">
        <v>163</v>
      </c>
      <c r="F107" s="218" t="s">
        <v>164</v>
      </c>
      <c r="G107" s="219" t="s">
        <v>125</v>
      </c>
      <c r="H107" s="220">
        <v>93.275999999999996</v>
      </c>
      <c r="I107" s="221"/>
      <c r="J107" s="222">
        <f>ROUND(I107*H107,2)</f>
        <v>0</v>
      </c>
      <c r="K107" s="218" t="s">
        <v>126</v>
      </c>
      <c r="L107" s="71"/>
      <c r="M107" s="223" t="s">
        <v>21</v>
      </c>
      <c r="N107" s="224" t="s">
        <v>41</v>
      </c>
      <c r="O107" s="4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AR107" s="23" t="s">
        <v>127</v>
      </c>
      <c r="AT107" s="23" t="s">
        <v>122</v>
      </c>
      <c r="AU107" s="23" t="s">
        <v>80</v>
      </c>
      <c r="AY107" s="23" t="s">
        <v>120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3" t="s">
        <v>78</v>
      </c>
      <c r="BK107" s="227">
        <f>ROUND(I107*H107,2)</f>
        <v>0</v>
      </c>
      <c r="BL107" s="23" t="s">
        <v>127</v>
      </c>
      <c r="BM107" s="23" t="s">
        <v>165</v>
      </c>
    </row>
    <row r="108" s="10" customFormat="1" ht="29.88" customHeight="1">
      <c r="B108" s="200"/>
      <c r="C108" s="201"/>
      <c r="D108" s="202" t="s">
        <v>69</v>
      </c>
      <c r="E108" s="214" t="s">
        <v>80</v>
      </c>
      <c r="F108" s="214" t="s">
        <v>166</v>
      </c>
      <c r="G108" s="201"/>
      <c r="H108" s="201"/>
      <c r="I108" s="204"/>
      <c r="J108" s="215">
        <f>BK108</f>
        <v>0</v>
      </c>
      <c r="K108" s="201"/>
      <c r="L108" s="206"/>
      <c r="M108" s="207"/>
      <c r="N108" s="208"/>
      <c r="O108" s="208"/>
      <c r="P108" s="209">
        <f>SUM(P109:P129)</f>
        <v>0</v>
      </c>
      <c r="Q108" s="208"/>
      <c r="R108" s="209">
        <f>SUM(R109:R129)</f>
        <v>21.3067335</v>
      </c>
      <c r="S108" s="208"/>
      <c r="T108" s="210">
        <f>SUM(T109:T129)</f>
        <v>0</v>
      </c>
      <c r="AR108" s="211" t="s">
        <v>78</v>
      </c>
      <c r="AT108" s="212" t="s">
        <v>69</v>
      </c>
      <c r="AU108" s="212" t="s">
        <v>78</v>
      </c>
      <c r="AY108" s="211" t="s">
        <v>120</v>
      </c>
      <c r="BK108" s="213">
        <f>SUM(BK109:BK129)</f>
        <v>0</v>
      </c>
    </row>
    <row r="109" s="1" customFormat="1" ht="25.5" customHeight="1">
      <c r="B109" s="45"/>
      <c r="C109" s="216" t="s">
        <v>167</v>
      </c>
      <c r="D109" s="216" t="s">
        <v>122</v>
      </c>
      <c r="E109" s="217" t="s">
        <v>168</v>
      </c>
      <c r="F109" s="218" t="s">
        <v>169</v>
      </c>
      <c r="G109" s="219" t="s">
        <v>170</v>
      </c>
      <c r="H109" s="220">
        <v>72</v>
      </c>
      <c r="I109" s="221"/>
      <c r="J109" s="222">
        <f>ROUND(I109*H109,2)</f>
        <v>0</v>
      </c>
      <c r="K109" s="218" t="s">
        <v>126</v>
      </c>
      <c r="L109" s="71"/>
      <c r="M109" s="223" t="s">
        <v>21</v>
      </c>
      <c r="N109" s="224" t="s">
        <v>41</v>
      </c>
      <c r="O109" s="4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AR109" s="23" t="s">
        <v>127</v>
      </c>
      <c r="AT109" s="23" t="s">
        <v>122</v>
      </c>
      <c r="AU109" s="23" t="s">
        <v>80</v>
      </c>
      <c r="AY109" s="23" t="s">
        <v>120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3" t="s">
        <v>78</v>
      </c>
      <c r="BK109" s="227">
        <f>ROUND(I109*H109,2)</f>
        <v>0</v>
      </c>
      <c r="BL109" s="23" t="s">
        <v>127</v>
      </c>
      <c r="BM109" s="23" t="s">
        <v>171</v>
      </c>
    </row>
    <row r="110" s="1" customFormat="1" ht="16.5" customHeight="1">
      <c r="B110" s="45"/>
      <c r="C110" s="261" t="s">
        <v>172</v>
      </c>
      <c r="D110" s="261" t="s">
        <v>173</v>
      </c>
      <c r="E110" s="262" t="s">
        <v>174</v>
      </c>
      <c r="F110" s="263" t="s">
        <v>175</v>
      </c>
      <c r="G110" s="264" t="s">
        <v>176</v>
      </c>
      <c r="H110" s="265">
        <v>13.608000000000001</v>
      </c>
      <c r="I110" s="266"/>
      <c r="J110" s="267">
        <f>ROUND(I110*H110,2)</f>
        <v>0</v>
      </c>
      <c r="K110" s="263" t="s">
        <v>126</v>
      </c>
      <c r="L110" s="268"/>
      <c r="M110" s="269" t="s">
        <v>21</v>
      </c>
      <c r="N110" s="270" t="s">
        <v>41</v>
      </c>
      <c r="O110" s="46"/>
      <c r="P110" s="225">
        <f>O110*H110</f>
        <v>0</v>
      </c>
      <c r="Q110" s="225">
        <v>1</v>
      </c>
      <c r="R110" s="225">
        <f>Q110*H110</f>
        <v>13.608000000000001</v>
      </c>
      <c r="S110" s="225">
        <v>0</v>
      </c>
      <c r="T110" s="226">
        <f>S110*H110</f>
        <v>0</v>
      </c>
      <c r="AR110" s="23" t="s">
        <v>162</v>
      </c>
      <c r="AT110" s="23" t="s">
        <v>173</v>
      </c>
      <c r="AU110" s="23" t="s">
        <v>80</v>
      </c>
      <c r="AY110" s="23" t="s">
        <v>120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3" t="s">
        <v>78</v>
      </c>
      <c r="BK110" s="227">
        <f>ROUND(I110*H110,2)</f>
        <v>0</v>
      </c>
      <c r="BL110" s="23" t="s">
        <v>127</v>
      </c>
      <c r="BM110" s="23" t="s">
        <v>177</v>
      </c>
    </row>
    <row r="111" s="1" customFormat="1" ht="25.5" customHeight="1">
      <c r="B111" s="45"/>
      <c r="C111" s="216" t="s">
        <v>178</v>
      </c>
      <c r="D111" s="216" t="s">
        <v>122</v>
      </c>
      <c r="E111" s="217" t="s">
        <v>179</v>
      </c>
      <c r="F111" s="218" t="s">
        <v>180</v>
      </c>
      <c r="G111" s="219" t="s">
        <v>125</v>
      </c>
      <c r="H111" s="220">
        <v>1.224</v>
      </c>
      <c r="I111" s="221"/>
      <c r="J111" s="222">
        <f>ROUND(I111*H111,2)</f>
        <v>0</v>
      </c>
      <c r="K111" s="218" t="s">
        <v>126</v>
      </c>
      <c r="L111" s="71"/>
      <c r="M111" s="223" t="s">
        <v>21</v>
      </c>
      <c r="N111" s="224" t="s">
        <v>41</v>
      </c>
      <c r="O111" s="46"/>
      <c r="P111" s="225">
        <f>O111*H111</f>
        <v>0</v>
      </c>
      <c r="Q111" s="225">
        <v>1.98</v>
      </c>
      <c r="R111" s="225">
        <f>Q111*H111</f>
        <v>2.4235199999999999</v>
      </c>
      <c r="S111" s="225">
        <v>0</v>
      </c>
      <c r="T111" s="226">
        <f>S111*H111</f>
        <v>0</v>
      </c>
      <c r="AR111" s="23" t="s">
        <v>127</v>
      </c>
      <c r="AT111" s="23" t="s">
        <v>122</v>
      </c>
      <c r="AU111" s="23" t="s">
        <v>80</v>
      </c>
      <c r="AY111" s="23" t="s">
        <v>120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3" t="s">
        <v>78</v>
      </c>
      <c r="BK111" s="227">
        <f>ROUND(I111*H111,2)</f>
        <v>0</v>
      </c>
      <c r="BL111" s="23" t="s">
        <v>127</v>
      </c>
      <c r="BM111" s="23" t="s">
        <v>181</v>
      </c>
    </row>
    <row r="112" s="12" customFormat="1">
      <c r="B112" s="240"/>
      <c r="C112" s="241"/>
      <c r="D112" s="230" t="s">
        <v>129</v>
      </c>
      <c r="E112" s="242" t="s">
        <v>21</v>
      </c>
      <c r="F112" s="243" t="s">
        <v>182</v>
      </c>
      <c r="G112" s="241"/>
      <c r="H112" s="242" t="s">
        <v>21</v>
      </c>
      <c r="I112" s="244"/>
      <c r="J112" s="241"/>
      <c r="K112" s="241"/>
      <c r="L112" s="245"/>
      <c r="M112" s="246"/>
      <c r="N112" s="247"/>
      <c r="O112" s="247"/>
      <c r="P112" s="247"/>
      <c r="Q112" s="247"/>
      <c r="R112" s="247"/>
      <c r="S112" s="247"/>
      <c r="T112" s="248"/>
      <c r="AT112" s="249" t="s">
        <v>129</v>
      </c>
      <c r="AU112" s="249" t="s">
        <v>80</v>
      </c>
      <c r="AV112" s="12" t="s">
        <v>78</v>
      </c>
      <c r="AW112" s="12" t="s">
        <v>34</v>
      </c>
      <c r="AX112" s="12" t="s">
        <v>70</v>
      </c>
      <c r="AY112" s="249" t="s">
        <v>120</v>
      </c>
    </row>
    <row r="113" s="11" customFormat="1">
      <c r="B113" s="228"/>
      <c r="C113" s="229"/>
      <c r="D113" s="230" t="s">
        <v>129</v>
      </c>
      <c r="E113" s="231" t="s">
        <v>21</v>
      </c>
      <c r="F113" s="232" t="s">
        <v>183</v>
      </c>
      <c r="G113" s="229"/>
      <c r="H113" s="233">
        <v>1.224</v>
      </c>
      <c r="I113" s="234"/>
      <c r="J113" s="229"/>
      <c r="K113" s="229"/>
      <c r="L113" s="235"/>
      <c r="M113" s="236"/>
      <c r="N113" s="237"/>
      <c r="O113" s="237"/>
      <c r="P113" s="237"/>
      <c r="Q113" s="237"/>
      <c r="R113" s="237"/>
      <c r="S113" s="237"/>
      <c r="T113" s="238"/>
      <c r="AT113" s="239" t="s">
        <v>129</v>
      </c>
      <c r="AU113" s="239" t="s">
        <v>80</v>
      </c>
      <c r="AV113" s="11" t="s">
        <v>80</v>
      </c>
      <c r="AW113" s="11" t="s">
        <v>34</v>
      </c>
      <c r="AX113" s="11" t="s">
        <v>78</v>
      </c>
      <c r="AY113" s="239" t="s">
        <v>120</v>
      </c>
    </row>
    <row r="114" s="1" customFormat="1" ht="25.5" customHeight="1">
      <c r="B114" s="45"/>
      <c r="C114" s="216" t="s">
        <v>184</v>
      </c>
      <c r="D114" s="216" t="s">
        <v>122</v>
      </c>
      <c r="E114" s="217" t="s">
        <v>185</v>
      </c>
      <c r="F114" s="218" t="s">
        <v>186</v>
      </c>
      <c r="G114" s="219" t="s">
        <v>125</v>
      </c>
      <c r="H114" s="220">
        <v>1.875</v>
      </c>
      <c r="I114" s="221"/>
      <c r="J114" s="222">
        <f>ROUND(I114*H114,2)</f>
        <v>0</v>
      </c>
      <c r="K114" s="218" t="s">
        <v>126</v>
      </c>
      <c r="L114" s="71"/>
      <c r="M114" s="223" t="s">
        <v>21</v>
      </c>
      <c r="N114" s="224" t="s">
        <v>41</v>
      </c>
      <c r="O114" s="46"/>
      <c r="P114" s="225">
        <f>O114*H114</f>
        <v>0</v>
      </c>
      <c r="Q114" s="225">
        <v>2.2563399999999998</v>
      </c>
      <c r="R114" s="225">
        <f>Q114*H114</f>
        <v>4.2306374999999994</v>
      </c>
      <c r="S114" s="225">
        <v>0</v>
      </c>
      <c r="T114" s="226">
        <f>S114*H114</f>
        <v>0</v>
      </c>
      <c r="AR114" s="23" t="s">
        <v>127</v>
      </c>
      <c r="AT114" s="23" t="s">
        <v>122</v>
      </c>
      <c r="AU114" s="23" t="s">
        <v>80</v>
      </c>
      <c r="AY114" s="23" t="s">
        <v>120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3" t="s">
        <v>78</v>
      </c>
      <c r="BK114" s="227">
        <f>ROUND(I114*H114,2)</f>
        <v>0</v>
      </c>
      <c r="BL114" s="23" t="s">
        <v>127</v>
      </c>
      <c r="BM114" s="23" t="s">
        <v>187</v>
      </c>
    </row>
    <row r="115" s="12" customFormat="1">
      <c r="B115" s="240"/>
      <c r="C115" s="241"/>
      <c r="D115" s="230" t="s">
        <v>129</v>
      </c>
      <c r="E115" s="242" t="s">
        <v>21</v>
      </c>
      <c r="F115" s="243" t="s">
        <v>188</v>
      </c>
      <c r="G115" s="241"/>
      <c r="H115" s="242" t="s">
        <v>21</v>
      </c>
      <c r="I115" s="244"/>
      <c r="J115" s="241"/>
      <c r="K115" s="241"/>
      <c r="L115" s="245"/>
      <c r="M115" s="246"/>
      <c r="N115" s="247"/>
      <c r="O115" s="247"/>
      <c r="P115" s="247"/>
      <c r="Q115" s="247"/>
      <c r="R115" s="247"/>
      <c r="S115" s="247"/>
      <c r="T115" s="248"/>
      <c r="AT115" s="249" t="s">
        <v>129</v>
      </c>
      <c r="AU115" s="249" t="s">
        <v>80</v>
      </c>
      <c r="AV115" s="12" t="s">
        <v>78</v>
      </c>
      <c r="AW115" s="12" t="s">
        <v>34</v>
      </c>
      <c r="AX115" s="12" t="s">
        <v>70</v>
      </c>
      <c r="AY115" s="249" t="s">
        <v>120</v>
      </c>
    </row>
    <row r="116" s="11" customFormat="1">
      <c r="B116" s="228"/>
      <c r="C116" s="229"/>
      <c r="D116" s="230" t="s">
        <v>129</v>
      </c>
      <c r="E116" s="231" t="s">
        <v>21</v>
      </c>
      <c r="F116" s="232" t="s">
        <v>189</v>
      </c>
      <c r="G116" s="229"/>
      <c r="H116" s="233">
        <v>1.7849999999999999</v>
      </c>
      <c r="I116" s="234"/>
      <c r="J116" s="229"/>
      <c r="K116" s="229"/>
      <c r="L116" s="235"/>
      <c r="M116" s="236"/>
      <c r="N116" s="237"/>
      <c r="O116" s="237"/>
      <c r="P116" s="237"/>
      <c r="Q116" s="237"/>
      <c r="R116" s="237"/>
      <c r="S116" s="237"/>
      <c r="T116" s="238"/>
      <c r="AT116" s="239" t="s">
        <v>129</v>
      </c>
      <c r="AU116" s="239" t="s">
        <v>80</v>
      </c>
      <c r="AV116" s="11" t="s">
        <v>80</v>
      </c>
      <c r="AW116" s="11" t="s">
        <v>34</v>
      </c>
      <c r="AX116" s="11" t="s">
        <v>70</v>
      </c>
      <c r="AY116" s="239" t="s">
        <v>120</v>
      </c>
    </row>
    <row r="117" s="12" customFormat="1">
      <c r="B117" s="240"/>
      <c r="C117" s="241"/>
      <c r="D117" s="230" t="s">
        <v>129</v>
      </c>
      <c r="E117" s="242" t="s">
        <v>21</v>
      </c>
      <c r="F117" s="243" t="s">
        <v>190</v>
      </c>
      <c r="G117" s="241"/>
      <c r="H117" s="242" t="s">
        <v>21</v>
      </c>
      <c r="I117" s="244"/>
      <c r="J117" s="241"/>
      <c r="K117" s="241"/>
      <c r="L117" s="245"/>
      <c r="M117" s="246"/>
      <c r="N117" s="247"/>
      <c r="O117" s="247"/>
      <c r="P117" s="247"/>
      <c r="Q117" s="247"/>
      <c r="R117" s="247"/>
      <c r="S117" s="247"/>
      <c r="T117" s="248"/>
      <c r="AT117" s="249" t="s">
        <v>129</v>
      </c>
      <c r="AU117" s="249" t="s">
        <v>80</v>
      </c>
      <c r="AV117" s="12" t="s">
        <v>78</v>
      </c>
      <c r="AW117" s="12" t="s">
        <v>34</v>
      </c>
      <c r="AX117" s="12" t="s">
        <v>70</v>
      </c>
      <c r="AY117" s="249" t="s">
        <v>120</v>
      </c>
    </row>
    <row r="118" s="11" customFormat="1">
      <c r="B118" s="228"/>
      <c r="C118" s="229"/>
      <c r="D118" s="230" t="s">
        <v>129</v>
      </c>
      <c r="E118" s="231" t="s">
        <v>21</v>
      </c>
      <c r="F118" s="232" t="s">
        <v>191</v>
      </c>
      <c r="G118" s="229"/>
      <c r="H118" s="233">
        <v>0.044999999999999998</v>
      </c>
      <c r="I118" s="234"/>
      <c r="J118" s="229"/>
      <c r="K118" s="229"/>
      <c r="L118" s="235"/>
      <c r="M118" s="236"/>
      <c r="N118" s="237"/>
      <c r="O118" s="237"/>
      <c r="P118" s="237"/>
      <c r="Q118" s="237"/>
      <c r="R118" s="237"/>
      <c r="S118" s="237"/>
      <c r="T118" s="238"/>
      <c r="AT118" s="239" t="s">
        <v>129</v>
      </c>
      <c r="AU118" s="239" t="s">
        <v>80</v>
      </c>
      <c r="AV118" s="11" t="s">
        <v>80</v>
      </c>
      <c r="AW118" s="11" t="s">
        <v>34</v>
      </c>
      <c r="AX118" s="11" t="s">
        <v>70</v>
      </c>
      <c r="AY118" s="239" t="s">
        <v>120</v>
      </c>
    </row>
    <row r="119" s="12" customFormat="1">
      <c r="B119" s="240"/>
      <c r="C119" s="241"/>
      <c r="D119" s="230" t="s">
        <v>129</v>
      </c>
      <c r="E119" s="242" t="s">
        <v>21</v>
      </c>
      <c r="F119" s="243" t="s">
        <v>192</v>
      </c>
      <c r="G119" s="241"/>
      <c r="H119" s="242" t="s">
        <v>21</v>
      </c>
      <c r="I119" s="244"/>
      <c r="J119" s="241"/>
      <c r="K119" s="241"/>
      <c r="L119" s="245"/>
      <c r="M119" s="246"/>
      <c r="N119" s="247"/>
      <c r="O119" s="247"/>
      <c r="P119" s="247"/>
      <c r="Q119" s="247"/>
      <c r="R119" s="247"/>
      <c r="S119" s="247"/>
      <c r="T119" s="248"/>
      <c r="AT119" s="249" t="s">
        <v>129</v>
      </c>
      <c r="AU119" s="249" t="s">
        <v>80</v>
      </c>
      <c r="AV119" s="12" t="s">
        <v>78</v>
      </c>
      <c r="AW119" s="12" t="s">
        <v>34</v>
      </c>
      <c r="AX119" s="12" t="s">
        <v>70</v>
      </c>
      <c r="AY119" s="249" t="s">
        <v>120</v>
      </c>
    </row>
    <row r="120" s="11" customFormat="1">
      <c r="B120" s="228"/>
      <c r="C120" s="229"/>
      <c r="D120" s="230" t="s">
        <v>129</v>
      </c>
      <c r="E120" s="231" t="s">
        <v>21</v>
      </c>
      <c r="F120" s="232" t="s">
        <v>191</v>
      </c>
      <c r="G120" s="229"/>
      <c r="H120" s="233">
        <v>0.044999999999999998</v>
      </c>
      <c r="I120" s="234"/>
      <c r="J120" s="229"/>
      <c r="K120" s="229"/>
      <c r="L120" s="235"/>
      <c r="M120" s="236"/>
      <c r="N120" s="237"/>
      <c r="O120" s="237"/>
      <c r="P120" s="237"/>
      <c r="Q120" s="237"/>
      <c r="R120" s="237"/>
      <c r="S120" s="237"/>
      <c r="T120" s="238"/>
      <c r="AT120" s="239" t="s">
        <v>129</v>
      </c>
      <c r="AU120" s="239" t="s">
        <v>80</v>
      </c>
      <c r="AV120" s="11" t="s">
        <v>80</v>
      </c>
      <c r="AW120" s="11" t="s">
        <v>34</v>
      </c>
      <c r="AX120" s="11" t="s">
        <v>70</v>
      </c>
      <c r="AY120" s="239" t="s">
        <v>120</v>
      </c>
    </row>
    <row r="121" s="13" customFormat="1">
      <c r="B121" s="250"/>
      <c r="C121" s="251"/>
      <c r="D121" s="230" t="s">
        <v>129</v>
      </c>
      <c r="E121" s="252" t="s">
        <v>21</v>
      </c>
      <c r="F121" s="253" t="s">
        <v>136</v>
      </c>
      <c r="G121" s="251"/>
      <c r="H121" s="254">
        <v>1.875</v>
      </c>
      <c r="I121" s="255"/>
      <c r="J121" s="251"/>
      <c r="K121" s="251"/>
      <c r="L121" s="256"/>
      <c r="M121" s="257"/>
      <c r="N121" s="258"/>
      <c r="O121" s="258"/>
      <c r="P121" s="258"/>
      <c r="Q121" s="258"/>
      <c r="R121" s="258"/>
      <c r="S121" s="258"/>
      <c r="T121" s="259"/>
      <c r="AT121" s="260" t="s">
        <v>129</v>
      </c>
      <c r="AU121" s="260" t="s">
        <v>80</v>
      </c>
      <c r="AV121" s="13" t="s">
        <v>127</v>
      </c>
      <c r="AW121" s="13" t="s">
        <v>34</v>
      </c>
      <c r="AX121" s="13" t="s">
        <v>78</v>
      </c>
      <c r="AY121" s="260" t="s">
        <v>120</v>
      </c>
    </row>
    <row r="122" s="1" customFormat="1" ht="16.5" customHeight="1">
      <c r="B122" s="45"/>
      <c r="C122" s="216" t="s">
        <v>193</v>
      </c>
      <c r="D122" s="216" t="s">
        <v>122</v>
      </c>
      <c r="E122" s="217" t="s">
        <v>194</v>
      </c>
      <c r="F122" s="218" t="s">
        <v>195</v>
      </c>
      <c r="G122" s="219" t="s">
        <v>196</v>
      </c>
      <c r="H122" s="220">
        <v>29.760000000000002</v>
      </c>
      <c r="I122" s="221"/>
      <c r="J122" s="222">
        <f>ROUND(I122*H122,2)</f>
        <v>0</v>
      </c>
      <c r="K122" s="218" t="s">
        <v>126</v>
      </c>
      <c r="L122" s="71"/>
      <c r="M122" s="223" t="s">
        <v>21</v>
      </c>
      <c r="N122" s="224" t="s">
        <v>41</v>
      </c>
      <c r="O122" s="46"/>
      <c r="P122" s="225">
        <f>O122*H122</f>
        <v>0</v>
      </c>
      <c r="Q122" s="225">
        <v>0.035099999999999999</v>
      </c>
      <c r="R122" s="225">
        <f>Q122*H122</f>
        <v>1.044576</v>
      </c>
      <c r="S122" s="225">
        <v>0</v>
      </c>
      <c r="T122" s="226">
        <f>S122*H122</f>
        <v>0</v>
      </c>
      <c r="AR122" s="23" t="s">
        <v>127</v>
      </c>
      <c r="AT122" s="23" t="s">
        <v>122</v>
      </c>
      <c r="AU122" s="23" t="s">
        <v>80</v>
      </c>
      <c r="AY122" s="23" t="s">
        <v>120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3" t="s">
        <v>78</v>
      </c>
      <c r="BK122" s="227">
        <f>ROUND(I122*H122,2)</f>
        <v>0</v>
      </c>
      <c r="BL122" s="23" t="s">
        <v>127</v>
      </c>
      <c r="BM122" s="23" t="s">
        <v>197</v>
      </c>
    </row>
    <row r="123" s="12" customFormat="1">
      <c r="B123" s="240"/>
      <c r="C123" s="241"/>
      <c r="D123" s="230" t="s">
        <v>129</v>
      </c>
      <c r="E123" s="242" t="s">
        <v>21</v>
      </c>
      <c r="F123" s="243" t="s">
        <v>188</v>
      </c>
      <c r="G123" s="241"/>
      <c r="H123" s="242" t="s">
        <v>21</v>
      </c>
      <c r="I123" s="244"/>
      <c r="J123" s="241"/>
      <c r="K123" s="241"/>
      <c r="L123" s="245"/>
      <c r="M123" s="246"/>
      <c r="N123" s="247"/>
      <c r="O123" s="247"/>
      <c r="P123" s="247"/>
      <c r="Q123" s="247"/>
      <c r="R123" s="247"/>
      <c r="S123" s="247"/>
      <c r="T123" s="248"/>
      <c r="AT123" s="249" t="s">
        <v>129</v>
      </c>
      <c r="AU123" s="249" t="s">
        <v>80</v>
      </c>
      <c r="AV123" s="12" t="s">
        <v>78</v>
      </c>
      <c r="AW123" s="12" t="s">
        <v>34</v>
      </c>
      <c r="AX123" s="12" t="s">
        <v>70</v>
      </c>
      <c r="AY123" s="249" t="s">
        <v>120</v>
      </c>
    </row>
    <row r="124" s="11" customFormat="1">
      <c r="B124" s="228"/>
      <c r="C124" s="229"/>
      <c r="D124" s="230" t="s">
        <v>129</v>
      </c>
      <c r="E124" s="231" t="s">
        <v>21</v>
      </c>
      <c r="F124" s="232" t="s">
        <v>198</v>
      </c>
      <c r="G124" s="229"/>
      <c r="H124" s="233">
        <v>28.559999999999999</v>
      </c>
      <c r="I124" s="234"/>
      <c r="J124" s="229"/>
      <c r="K124" s="229"/>
      <c r="L124" s="235"/>
      <c r="M124" s="236"/>
      <c r="N124" s="237"/>
      <c r="O124" s="237"/>
      <c r="P124" s="237"/>
      <c r="Q124" s="237"/>
      <c r="R124" s="237"/>
      <c r="S124" s="237"/>
      <c r="T124" s="238"/>
      <c r="AT124" s="239" t="s">
        <v>129</v>
      </c>
      <c r="AU124" s="239" t="s">
        <v>80</v>
      </c>
      <c r="AV124" s="11" t="s">
        <v>80</v>
      </c>
      <c r="AW124" s="11" t="s">
        <v>34</v>
      </c>
      <c r="AX124" s="11" t="s">
        <v>70</v>
      </c>
      <c r="AY124" s="239" t="s">
        <v>120</v>
      </c>
    </row>
    <row r="125" s="12" customFormat="1">
      <c r="B125" s="240"/>
      <c r="C125" s="241"/>
      <c r="D125" s="230" t="s">
        <v>129</v>
      </c>
      <c r="E125" s="242" t="s">
        <v>21</v>
      </c>
      <c r="F125" s="243" t="s">
        <v>190</v>
      </c>
      <c r="G125" s="241"/>
      <c r="H125" s="242" t="s">
        <v>21</v>
      </c>
      <c r="I125" s="244"/>
      <c r="J125" s="241"/>
      <c r="K125" s="241"/>
      <c r="L125" s="245"/>
      <c r="M125" s="246"/>
      <c r="N125" s="247"/>
      <c r="O125" s="247"/>
      <c r="P125" s="247"/>
      <c r="Q125" s="247"/>
      <c r="R125" s="247"/>
      <c r="S125" s="247"/>
      <c r="T125" s="248"/>
      <c r="AT125" s="249" t="s">
        <v>129</v>
      </c>
      <c r="AU125" s="249" t="s">
        <v>80</v>
      </c>
      <c r="AV125" s="12" t="s">
        <v>78</v>
      </c>
      <c r="AW125" s="12" t="s">
        <v>34</v>
      </c>
      <c r="AX125" s="12" t="s">
        <v>70</v>
      </c>
      <c r="AY125" s="249" t="s">
        <v>120</v>
      </c>
    </row>
    <row r="126" s="11" customFormat="1">
      <c r="B126" s="228"/>
      <c r="C126" s="229"/>
      <c r="D126" s="230" t="s">
        <v>129</v>
      </c>
      <c r="E126" s="231" t="s">
        <v>21</v>
      </c>
      <c r="F126" s="232" t="s">
        <v>199</v>
      </c>
      <c r="G126" s="229"/>
      <c r="H126" s="233">
        <v>0.59999999999999998</v>
      </c>
      <c r="I126" s="234"/>
      <c r="J126" s="229"/>
      <c r="K126" s="229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129</v>
      </c>
      <c r="AU126" s="239" t="s">
        <v>80</v>
      </c>
      <c r="AV126" s="11" t="s">
        <v>80</v>
      </c>
      <c r="AW126" s="11" t="s">
        <v>34</v>
      </c>
      <c r="AX126" s="11" t="s">
        <v>70</v>
      </c>
      <c r="AY126" s="239" t="s">
        <v>120</v>
      </c>
    </row>
    <row r="127" s="12" customFormat="1">
      <c r="B127" s="240"/>
      <c r="C127" s="241"/>
      <c r="D127" s="230" t="s">
        <v>129</v>
      </c>
      <c r="E127" s="242" t="s">
        <v>21</v>
      </c>
      <c r="F127" s="243" t="s">
        <v>192</v>
      </c>
      <c r="G127" s="241"/>
      <c r="H127" s="242" t="s">
        <v>21</v>
      </c>
      <c r="I127" s="244"/>
      <c r="J127" s="241"/>
      <c r="K127" s="241"/>
      <c r="L127" s="245"/>
      <c r="M127" s="246"/>
      <c r="N127" s="247"/>
      <c r="O127" s="247"/>
      <c r="P127" s="247"/>
      <c r="Q127" s="247"/>
      <c r="R127" s="247"/>
      <c r="S127" s="247"/>
      <c r="T127" s="248"/>
      <c r="AT127" s="249" t="s">
        <v>129</v>
      </c>
      <c r="AU127" s="249" t="s">
        <v>80</v>
      </c>
      <c r="AV127" s="12" t="s">
        <v>78</v>
      </c>
      <c r="AW127" s="12" t="s">
        <v>34</v>
      </c>
      <c r="AX127" s="12" t="s">
        <v>70</v>
      </c>
      <c r="AY127" s="249" t="s">
        <v>120</v>
      </c>
    </row>
    <row r="128" s="11" customFormat="1">
      <c r="B128" s="228"/>
      <c r="C128" s="229"/>
      <c r="D128" s="230" t="s">
        <v>129</v>
      </c>
      <c r="E128" s="231" t="s">
        <v>21</v>
      </c>
      <c r="F128" s="232" t="s">
        <v>199</v>
      </c>
      <c r="G128" s="229"/>
      <c r="H128" s="233">
        <v>0.59999999999999998</v>
      </c>
      <c r="I128" s="234"/>
      <c r="J128" s="229"/>
      <c r="K128" s="229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129</v>
      </c>
      <c r="AU128" s="239" t="s">
        <v>80</v>
      </c>
      <c r="AV128" s="11" t="s">
        <v>80</v>
      </c>
      <c r="AW128" s="11" t="s">
        <v>34</v>
      </c>
      <c r="AX128" s="11" t="s">
        <v>70</v>
      </c>
      <c r="AY128" s="239" t="s">
        <v>120</v>
      </c>
    </row>
    <row r="129" s="13" customFormat="1">
      <c r="B129" s="250"/>
      <c r="C129" s="251"/>
      <c r="D129" s="230" t="s">
        <v>129</v>
      </c>
      <c r="E129" s="252" t="s">
        <v>21</v>
      </c>
      <c r="F129" s="253" t="s">
        <v>136</v>
      </c>
      <c r="G129" s="251"/>
      <c r="H129" s="254">
        <v>29.760000000000002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AT129" s="260" t="s">
        <v>129</v>
      </c>
      <c r="AU129" s="260" t="s">
        <v>80</v>
      </c>
      <c r="AV129" s="13" t="s">
        <v>127</v>
      </c>
      <c r="AW129" s="13" t="s">
        <v>34</v>
      </c>
      <c r="AX129" s="13" t="s">
        <v>78</v>
      </c>
      <c r="AY129" s="260" t="s">
        <v>120</v>
      </c>
    </row>
    <row r="130" s="10" customFormat="1" ht="29.88" customHeight="1">
      <c r="B130" s="200"/>
      <c r="C130" s="201"/>
      <c r="D130" s="202" t="s">
        <v>69</v>
      </c>
      <c r="E130" s="214" t="s">
        <v>137</v>
      </c>
      <c r="F130" s="214" t="s">
        <v>200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SUM(P131:P132)</f>
        <v>0</v>
      </c>
      <c r="Q130" s="208"/>
      <c r="R130" s="209">
        <f>SUM(R131:R132)</f>
        <v>16.257100860000001</v>
      </c>
      <c r="S130" s="208"/>
      <c r="T130" s="210">
        <f>SUM(T131:T132)</f>
        <v>0</v>
      </c>
      <c r="AR130" s="211" t="s">
        <v>78</v>
      </c>
      <c r="AT130" s="212" t="s">
        <v>69</v>
      </c>
      <c r="AU130" s="212" t="s">
        <v>78</v>
      </c>
      <c r="AY130" s="211" t="s">
        <v>120</v>
      </c>
      <c r="BK130" s="213">
        <f>SUM(BK131:BK132)</f>
        <v>0</v>
      </c>
    </row>
    <row r="131" s="1" customFormat="1" ht="38.25" customHeight="1">
      <c r="B131" s="45"/>
      <c r="C131" s="216" t="s">
        <v>201</v>
      </c>
      <c r="D131" s="216" t="s">
        <v>122</v>
      </c>
      <c r="E131" s="217" t="s">
        <v>202</v>
      </c>
      <c r="F131" s="218" t="s">
        <v>203</v>
      </c>
      <c r="G131" s="219" t="s">
        <v>125</v>
      </c>
      <c r="H131" s="220">
        <v>6.0060000000000002</v>
      </c>
      <c r="I131" s="221"/>
      <c r="J131" s="222">
        <f>ROUND(I131*H131,2)</f>
        <v>0</v>
      </c>
      <c r="K131" s="218" t="s">
        <v>126</v>
      </c>
      <c r="L131" s="71"/>
      <c r="M131" s="223" t="s">
        <v>21</v>
      </c>
      <c r="N131" s="224" t="s">
        <v>41</v>
      </c>
      <c r="O131" s="46"/>
      <c r="P131" s="225">
        <f>O131*H131</f>
        <v>0</v>
      </c>
      <c r="Q131" s="225">
        <v>2.7068099999999999</v>
      </c>
      <c r="R131" s="225">
        <f>Q131*H131</f>
        <v>16.257100860000001</v>
      </c>
      <c r="S131" s="225">
        <v>0</v>
      </c>
      <c r="T131" s="226">
        <f>S131*H131</f>
        <v>0</v>
      </c>
      <c r="AR131" s="23" t="s">
        <v>127</v>
      </c>
      <c r="AT131" s="23" t="s">
        <v>122</v>
      </c>
      <c r="AU131" s="23" t="s">
        <v>80</v>
      </c>
      <c r="AY131" s="23" t="s">
        <v>120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3" t="s">
        <v>78</v>
      </c>
      <c r="BK131" s="227">
        <f>ROUND(I131*H131,2)</f>
        <v>0</v>
      </c>
      <c r="BL131" s="23" t="s">
        <v>127</v>
      </c>
      <c r="BM131" s="23" t="s">
        <v>204</v>
      </c>
    </row>
    <row r="132" s="11" customFormat="1">
      <c r="B132" s="228"/>
      <c r="C132" s="229"/>
      <c r="D132" s="230" t="s">
        <v>129</v>
      </c>
      <c r="E132" s="231" t="s">
        <v>21</v>
      </c>
      <c r="F132" s="232" t="s">
        <v>205</v>
      </c>
      <c r="G132" s="229"/>
      <c r="H132" s="233">
        <v>6.0060000000000002</v>
      </c>
      <c r="I132" s="234"/>
      <c r="J132" s="229"/>
      <c r="K132" s="229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129</v>
      </c>
      <c r="AU132" s="239" t="s">
        <v>80</v>
      </c>
      <c r="AV132" s="11" t="s">
        <v>80</v>
      </c>
      <c r="AW132" s="11" t="s">
        <v>34</v>
      </c>
      <c r="AX132" s="11" t="s">
        <v>78</v>
      </c>
      <c r="AY132" s="239" t="s">
        <v>120</v>
      </c>
    </row>
    <row r="133" s="10" customFormat="1" ht="29.88" customHeight="1">
      <c r="B133" s="200"/>
      <c r="C133" s="201"/>
      <c r="D133" s="202" t="s">
        <v>69</v>
      </c>
      <c r="E133" s="214" t="s">
        <v>127</v>
      </c>
      <c r="F133" s="214" t="s">
        <v>206</v>
      </c>
      <c r="G133" s="201"/>
      <c r="H133" s="201"/>
      <c r="I133" s="204"/>
      <c r="J133" s="215">
        <f>BK133</f>
        <v>0</v>
      </c>
      <c r="K133" s="201"/>
      <c r="L133" s="206"/>
      <c r="M133" s="207"/>
      <c r="N133" s="208"/>
      <c r="O133" s="208"/>
      <c r="P133" s="209">
        <f>SUM(P134:P139)</f>
        <v>0</v>
      </c>
      <c r="Q133" s="208"/>
      <c r="R133" s="209">
        <f>SUM(R134:R139)</f>
        <v>6.6123179999999993</v>
      </c>
      <c r="S133" s="208"/>
      <c r="T133" s="210">
        <f>SUM(T134:T139)</f>
        <v>0</v>
      </c>
      <c r="AR133" s="211" t="s">
        <v>78</v>
      </c>
      <c r="AT133" s="212" t="s">
        <v>69</v>
      </c>
      <c r="AU133" s="212" t="s">
        <v>78</v>
      </c>
      <c r="AY133" s="211" t="s">
        <v>120</v>
      </c>
      <c r="BK133" s="213">
        <f>SUM(BK134:BK139)</f>
        <v>0</v>
      </c>
    </row>
    <row r="134" s="1" customFormat="1" ht="51" customHeight="1">
      <c r="B134" s="45"/>
      <c r="C134" s="216" t="s">
        <v>10</v>
      </c>
      <c r="D134" s="216" t="s">
        <v>122</v>
      </c>
      <c r="E134" s="217" t="s">
        <v>207</v>
      </c>
      <c r="F134" s="218" t="s">
        <v>208</v>
      </c>
      <c r="G134" s="219" t="s">
        <v>170</v>
      </c>
      <c r="H134" s="220">
        <v>9</v>
      </c>
      <c r="I134" s="221"/>
      <c r="J134" s="222">
        <f>ROUND(I134*H134,2)</f>
        <v>0</v>
      </c>
      <c r="K134" s="218" t="s">
        <v>126</v>
      </c>
      <c r="L134" s="71"/>
      <c r="M134" s="223" t="s">
        <v>21</v>
      </c>
      <c r="N134" s="224" t="s">
        <v>41</v>
      </c>
      <c r="O134" s="46"/>
      <c r="P134" s="225">
        <f>O134*H134</f>
        <v>0</v>
      </c>
      <c r="Q134" s="225">
        <v>0.038629999999999998</v>
      </c>
      <c r="R134" s="225">
        <f>Q134*H134</f>
        <v>0.34766999999999998</v>
      </c>
      <c r="S134" s="225">
        <v>0</v>
      </c>
      <c r="T134" s="226">
        <f>S134*H134</f>
        <v>0</v>
      </c>
      <c r="AR134" s="23" t="s">
        <v>127</v>
      </c>
      <c r="AT134" s="23" t="s">
        <v>122</v>
      </c>
      <c r="AU134" s="23" t="s">
        <v>80</v>
      </c>
      <c r="AY134" s="23" t="s">
        <v>120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3" t="s">
        <v>78</v>
      </c>
      <c r="BK134" s="227">
        <f>ROUND(I134*H134,2)</f>
        <v>0</v>
      </c>
      <c r="BL134" s="23" t="s">
        <v>127</v>
      </c>
      <c r="BM134" s="23" t="s">
        <v>209</v>
      </c>
    </row>
    <row r="135" s="1" customFormat="1" ht="16.5" customHeight="1">
      <c r="B135" s="45"/>
      <c r="C135" s="216" t="s">
        <v>210</v>
      </c>
      <c r="D135" s="216" t="s">
        <v>122</v>
      </c>
      <c r="E135" s="217" t="s">
        <v>211</v>
      </c>
      <c r="F135" s="218" t="s">
        <v>212</v>
      </c>
      <c r="G135" s="219" t="s">
        <v>170</v>
      </c>
      <c r="H135" s="220">
        <v>72</v>
      </c>
      <c r="I135" s="221"/>
      <c r="J135" s="222">
        <f>ROUND(I135*H135,2)</f>
        <v>0</v>
      </c>
      <c r="K135" s="218" t="s">
        <v>126</v>
      </c>
      <c r="L135" s="71"/>
      <c r="M135" s="223" t="s">
        <v>21</v>
      </c>
      <c r="N135" s="224" t="s">
        <v>41</v>
      </c>
      <c r="O135" s="46"/>
      <c r="P135" s="225">
        <f>O135*H135</f>
        <v>0</v>
      </c>
      <c r="Q135" s="225">
        <v>0.085050000000000001</v>
      </c>
      <c r="R135" s="225">
        <f>Q135*H135</f>
        <v>6.1235999999999997</v>
      </c>
      <c r="S135" s="225">
        <v>0</v>
      </c>
      <c r="T135" s="226">
        <f>S135*H135</f>
        <v>0</v>
      </c>
      <c r="AR135" s="23" t="s">
        <v>127</v>
      </c>
      <c r="AT135" s="23" t="s">
        <v>122</v>
      </c>
      <c r="AU135" s="23" t="s">
        <v>80</v>
      </c>
      <c r="AY135" s="23" t="s">
        <v>120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3" t="s">
        <v>78</v>
      </c>
      <c r="BK135" s="227">
        <f>ROUND(I135*H135,2)</f>
        <v>0</v>
      </c>
      <c r="BL135" s="23" t="s">
        <v>127</v>
      </c>
      <c r="BM135" s="23" t="s">
        <v>213</v>
      </c>
    </row>
    <row r="136" s="1" customFormat="1" ht="25.5" customHeight="1">
      <c r="B136" s="45"/>
      <c r="C136" s="216" t="s">
        <v>214</v>
      </c>
      <c r="D136" s="216" t="s">
        <v>122</v>
      </c>
      <c r="E136" s="217" t="s">
        <v>215</v>
      </c>
      <c r="F136" s="218" t="s">
        <v>216</v>
      </c>
      <c r="G136" s="219" t="s">
        <v>196</v>
      </c>
      <c r="H136" s="220">
        <v>108</v>
      </c>
      <c r="I136" s="221"/>
      <c r="J136" s="222">
        <f>ROUND(I136*H136,2)</f>
        <v>0</v>
      </c>
      <c r="K136" s="218" t="s">
        <v>126</v>
      </c>
      <c r="L136" s="71"/>
      <c r="M136" s="223" t="s">
        <v>21</v>
      </c>
      <c r="N136" s="224" t="s">
        <v>41</v>
      </c>
      <c r="O136" s="46"/>
      <c r="P136" s="225">
        <f>O136*H136</f>
        <v>0</v>
      </c>
      <c r="Q136" s="225">
        <v>0.001</v>
      </c>
      <c r="R136" s="225">
        <f>Q136*H136</f>
        <v>0.108</v>
      </c>
      <c r="S136" s="225">
        <v>0</v>
      </c>
      <c r="T136" s="226">
        <f>S136*H136</f>
        <v>0</v>
      </c>
      <c r="AR136" s="23" t="s">
        <v>127</v>
      </c>
      <c r="AT136" s="23" t="s">
        <v>122</v>
      </c>
      <c r="AU136" s="23" t="s">
        <v>80</v>
      </c>
      <c r="AY136" s="23" t="s">
        <v>120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3" t="s">
        <v>78</v>
      </c>
      <c r="BK136" s="227">
        <f>ROUND(I136*H136,2)</f>
        <v>0</v>
      </c>
      <c r="BL136" s="23" t="s">
        <v>127</v>
      </c>
      <c r="BM136" s="23" t="s">
        <v>217</v>
      </c>
    </row>
    <row r="137" s="11" customFormat="1">
      <c r="B137" s="228"/>
      <c r="C137" s="229"/>
      <c r="D137" s="230" t="s">
        <v>129</v>
      </c>
      <c r="E137" s="231" t="s">
        <v>21</v>
      </c>
      <c r="F137" s="232" t="s">
        <v>218</v>
      </c>
      <c r="G137" s="229"/>
      <c r="H137" s="233">
        <v>108</v>
      </c>
      <c r="I137" s="234"/>
      <c r="J137" s="229"/>
      <c r="K137" s="229"/>
      <c r="L137" s="235"/>
      <c r="M137" s="236"/>
      <c r="N137" s="237"/>
      <c r="O137" s="237"/>
      <c r="P137" s="237"/>
      <c r="Q137" s="237"/>
      <c r="R137" s="237"/>
      <c r="S137" s="237"/>
      <c r="T137" s="238"/>
      <c r="AT137" s="239" t="s">
        <v>129</v>
      </c>
      <c r="AU137" s="239" t="s">
        <v>80</v>
      </c>
      <c r="AV137" s="11" t="s">
        <v>80</v>
      </c>
      <c r="AW137" s="11" t="s">
        <v>34</v>
      </c>
      <c r="AX137" s="11" t="s">
        <v>78</v>
      </c>
      <c r="AY137" s="239" t="s">
        <v>120</v>
      </c>
    </row>
    <row r="138" s="1" customFormat="1" ht="16.5" customHeight="1">
      <c r="B138" s="45"/>
      <c r="C138" s="261" t="s">
        <v>219</v>
      </c>
      <c r="D138" s="261" t="s">
        <v>173</v>
      </c>
      <c r="E138" s="262" t="s">
        <v>220</v>
      </c>
      <c r="F138" s="263" t="s">
        <v>221</v>
      </c>
      <c r="G138" s="264" t="s">
        <v>196</v>
      </c>
      <c r="H138" s="265">
        <v>110.16</v>
      </c>
      <c r="I138" s="266"/>
      <c r="J138" s="267">
        <f>ROUND(I138*H138,2)</f>
        <v>0</v>
      </c>
      <c r="K138" s="263" t="s">
        <v>126</v>
      </c>
      <c r="L138" s="268"/>
      <c r="M138" s="269" t="s">
        <v>21</v>
      </c>
      <c r="N138" s="270" t="s">
        <v>41</v>
      </c>
      <c r="O138" s="46"/>
      <c r="P138" s="225">
        <f>O138*H138</f>
        <v>0</v>
      </c>
      <c r="Q138" s="225">
        <v>0.00029999999999999997</v>
      </c>
      <c r="R138" s="225">
        <f>Q138*H138</f>
        <v>0.033047999999999994</v>
      </c>
      <c r="S138" s="225">
        <v>0</v>
      </c>
      <c r="T138" s="226">
        <f>S138*H138</f>
        <v>0</v>
      </c>
      <c r="AR138" s="23" t="s">
        <v>162</v>
      </c>
      <c r="AT138" s="23" t="s">
        <v>173</v>
      </c>
      <c r="AU138" s="23" t="s">
        <v>80</v>
      </c>
      <c r="AY138" s="23" t="s">
        <v>120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3" t="s">
        <v>78</v>
      </c>
      <c r="BK138" s="227">
        <f>ROUND(I138*H138,2)</f>
        <v>0</v>
      </c>
      <c r="BL138" s="23" t="s">
        <v>127</v>
      </c>
      <c r="BM138" s="23" t="s">
        <v>222</v>
      </c>
    </row>
    <row r="139" s="11" customFormat="1">
      <c r="B139" s="228"/>
      <c r="C139" s="229"/>
      <c r="D139" s="230" t="s">
        <v>129</v>
      </c>
      <c r="E139" s="229"/>
      <c r="F139" s="232" t="s">
        <v>223</v>
      </c>
      <c r="G139" s="229"/>
      <c r="H139" s="233">
        <v>110.16</v>
      </c>
      <c r="I139" s="234"/>
      <c r="J139" s="229"/>
      <c r="K139" s="229"/>
      <c r="L139" s="235"/>
      <c r="M139" s="236"/>
      <c r="N139" s="237"/>
      <c r="O139" s="237"/>
      <c r="P139" s="237"/>
      <c r="Q139" s="237"/>
      <c r="R139" s="237"/>
      <c r="S139" s="237"/>
      <c r="T139" s="238"/>
      <c r="AT139" s="239" t="s">
        <v>129</v>
      </c>
      <c r="AU139" s="239" t="s">
        <v>80</v>
      </c>
      <c r="AV139" s="11" t="s">
        <v>80</v>
      </c>
      <c r="AW139" s="11" t="s">
        <v>6</v>
      </c>
      <c r="AX139" s="11" t="s">
        <v>78</v>
      </c>
      <c r="AY139" s="239" t="s">
        <v>120</v>
      </c>
    </row>
    <row r="140" s="10" customFormat="1" ht="29.88" customHeight="1">
      <c r="B140" s="200"/>
      <c r="C140" s="201"/>
      <c r="D140" s="202" t="s">
        <v>69</v>
      </c>
      <c r="E140" s="214" t="s">
        <v>152</v>
      </c>
      <c r="F140" s="214" t="s">
        <v>224</v>
      </c>
      <c r="G140" s="201"/>
      <c r="H140" s="201"/>
      <c r="I140" s="204"/>
      <c r="J140" s="215">
        <f>BK140</f>
        <v>0</v>
      </c>
      <c r="K140" s="201"/>
      <c r="L140" s="206"/>
      <c r="M140" s="207"/>
      <c r="N140" s="208"/>
      <c r="O140" s="208"/>
      <c r="P140" s="209">
        <f>SUM(P141:P142)</f>
        <v>0</v>
      </c>
      <c r="Q140" s="208"/>
      <c r="R140" s="209">
        <f>SUM(R141:R142)</f>
        <v>7.0243200000000003</v>
      </c>
      <c r="S140" s="208"/>
      <c r="T140" s="210">
        <f>SUM(T141:T142)</f>
        <v>0</v>
      </c>
      <c r="AR140" s="211" t="s">
        <v>78</v>
      </c>
      <c r="AT140" s="212" t="s">
        <v>69</v>
      </c>
      <c r="AU140" s="212" t="s">
        <v>78</v>
      </c>
      <c r="AY140" s="211" t="s">
        <v>120</v>
      </c>
      <c r="BK140" s="213">
        <f>SUM(BK141:BK142)</f>
        <v>0</v>
      </c>
    </row>
    <row r="141" s="1" customFormat="1" ht="51" customHeight="1">
      <c r="B141" s="45"/>
      <c r="C141" s="216" t="s">
        <v>225</v>
      </c>
      <c r="D141" s="216" t="s">
        <v>122</v>
      </c>
      <c r="E141" s="217" t="s">
        <v>226</v>
      </c>
      <c r="F141" s="218" t="s">
        <v>227</v>
      </c>
      <c r="G141" s="219" t="s">
        <v>196</v>
      </c>
      <c r="H141" s="220">
        <v>292.68000000000001</v>
      </c>
      <c r="I141" s="221"/>
      <c r="J141" s="222">
        <f>ROUND(I141*H141,2)</f>
        <v>0</v>
      </c>
      <c r="K141" s="218" t="s">
        <v>126</v>
      </c>
      <c r="L141" s="71"/>
      <c r="M141" s="223" t="s">
        <v>21</v>
      </c>
      <c r="N141" s="224" t="s">
        <v>41</v>
      </c>
      <c r="O141" s="46"/>
      <c r="P141" s="225">
        <f>O141*H141</f>
        <v>0</v>
      </c>
      <c r="Q141" s="225">
        <v>0.024</v>
      </c>
      <c r="R141" s="225">
        <f>Q141*H141</f>
        <v>7.0243200000000003</v>
      </c>
      <c r="S141" s="225">
        <v>0</v>
      </c>
      <c r="T141" s="226">
        <f>S141*H141</f>
        <v>0</v>
      </c>
      <c r="AR141" s="23" t="s">
        <v>127</v>
      </c>
      <c r="AT141" s="23" t="s">
        <v>122</v>
      </c>
      <c r="AU141" s="23" t="s">
        <v>80</v>
      </c>
      <c r="AY141" s="23" t="s">
        <v>120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3" t="s">
        <v>78</v>
      </c>
      <c r="BK141" s="227">
        <f>ROUND(I141*H141,2)</f>
        <v>0</v>
      </c>
      <c r="BL141" s="23" t="s">
        <v>127</v>
      </c>
      <c r="BM141" s="23" t="s">
        <v>228</v>
      </c>
    </row>
    <row r="142" s="11" customFormat="1">
      <c r="B142" s="228"/>
      <c r="C142" s="229"/>
      <c r="D142" s="230" t="s">
        <v>129</v>
      </c>
      <c r="E142" s="231" t="s">
        <v>21</v>
      </c>
      <c r="F142" s="232" t="s">
        <v>229</v>
      </c>
      <c r="G142" s="229"/>
      <c r="H142" s="233">
        <v>292.68000000000001</v>
      </c>
      <c r="I142" s="234"/>
      <c r="J142" s="229"/>
      <c r="K142" s="229"/>
      <c r="L142" s="235"/>
      <c r="M142" s="236"/>
      <c r="N142" s="237"/>
      <c r="O142" s="237"/>
      <c r="P142" s="237"/>
      <c r="Q142" s="237"/>
      <c r="R142" s="237"/>
      <c r="S142" s="237"/>
      <c r="T142" s="238"/>
      <c r="AT142" s="239" t="s">
        <v>129</v>
      </c>
      <c r="AU142" s="239" t="s">
        <v>80</v>
      </c>
      <c r="AV142" s="11" t="s">
        <v>80</v>
      </c>
      <c r="AW142" s="11" t="s">
        <v>34</v>
      </c>
      <c r="AX142" s="11" t="s">
        <v>78</v>
      </c>
      <c r="AY142" s="239" t="s">
        <v>120</v>
      </c>
    </row>
    <row r="143" s="10" customFormat="1" ht="29.88" customHeight="1">
      <c r="B143" s="200"/>
      <c r="C143" s="201"/>
      <c r="D143" s="202" t="s">
        <v>69</v>
      </c>
      <c r="E143" s="214" t="s">
        <v>162</v>
      </c>
      <c r="F143" s="214" t="s">
        <v>230</v>
      </c>
      <c r="G143" s="201"/>
      <c r="H143" s="201"/>
      <c r="I143" s="204"/>
      <c r="J143" s="215">
        <f>BK143</f>
        <v>0</v>
      </c>
      <c r="K143" s="201"/>
      <c r="L143" s="206"/>
      <c r="M143" s="207"/>
      <c r="N143" s="208"/>
      <c r="O143" s="208"/>
      <c r="P143" s="209">
        <f>SUM(P144:P145)</f>
        <v>0</v>
      </c>
      <c r="Q143" s="208"/>
      <c r="R143" s="209">
        <f>SUM(R144:R145)</f>
        <v>0.01584</v>
      </c>
      <c r="S143" s="208"/>
      <c r="T143" s="210">
        <f>SUM(T144:T145)</f>
        <v>0</v>
      </c>
      <c r="AR143" s="211" t="s">
        <v>78</v>
      </c>
      <c r="AT143" s="212" t="s">
        <v>69</v>
      </c>
      <c r="AU143" s="212" t="s">
        <v>78</v>
      </c>
      <c r="AY143" s="211" t="s">
        <v>120</v>
      </c>
      <c r="BK143" s="213">
        <f>SUM(BK144:BK145)</f>
        <v>0</v>
      </c>
    </row>
    <row r="144" s="1" customFormat="1" ht="25.5" customHeight="1">
      <c r="B144" s="45"/>
      <c r="C144" s="216" t="s">
        <v>231</v>
      </c>
      <c r="D144" s="216" t="s">
        <v>122</v>
      </c>
      <c r="E144" s="217" t="s">
        <v>232</v>
      </c>
      <c r="F144" s="218" t="s">
        <v>233</v>
      </c>
      <c r="G144" s="219" t="s">
        <v>170</v>
      </c>
      <c r="H144" s="220">
        <v>72</v>
      </c>
      <c r="I144" s="221"/>
      <c r="J144" s="222">
        <f>ROUND(I144*H144,2)</f>
        <v>0</v>
      </c>
      <c r="K144" s="218" t="s">
        <v>126</v>
      </c>
      <c r="L144" s="71"/>
      <c r="M144" s="223" t="s">
        <v>21</v>
      </c>
      <c r="N144" s="224" t="s">
        <v>41</v>
      </c>
      <c r="O144" s="46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AR144" s="23" t="s">
        <v>127</v>
      </c>
      <c r="AT144" s="23" t="s">
        <v>122</v>
      </c>
      <c r="AU144" s="23" t="s">
        <v>80</v>
      </c>
      <c r="AY144" s="23" t="s">
        <v>120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3" t="s">
        <v>78</v>
      </c>
      <c r="BK144" s="227">
        <f>ROUND(I144*H144,2)</f>
        <v>0</v>
      </c>
      <c r="BL144" s="23" t="s">
        <v>127</v>
      </c>
      <c r="BM144" s="23" t="s">
        <v>234</v>
      </c>
    </row>
    <row r="145" s="1" customFormat="1" ht="16.5" customHeight="1">
      <c r="B145" s="45"/>
      <c r="C145" s="261" t="s">
        <v>9</v>
      </c>
      <c r="D145" s="261" t="s">
        <v>173</v>
      </c>
      <c r="E145" s="262" t="s">
        <v>235</v>
      </c>
      <c r="F145" s="263" t="s">
        <v>236</v>
      </c>
      <c r="G145" s="264" t="s">
        <v>170</v>
      </c>
      <c r="H145" s="265">
        <v>72</v>
      </c>
      <c r="I145" s="266"/>
      <c r="J145" s="267">
        <f>ROUND(I145*H145,2)</f>
        <v>0</v>
      </c>
      <c r="K145" s="263" t="s">
        <v>126</v>
      </c>
      <c r="L145" s="268"/>
      <c r="M145" s="269" t="s">
        <v>21</v>
      </c>
      <c r="N145" s="270" t="s">
        <v>41</v>
      </c>
      <c r="O145" s="46"/>
      <c r="P145" s="225">
        <f>O145*H145</f>
        <v>0</v>
      </c>
      <c r="Q145" s="225">
        <v>0.00022000000000000001</v>
      </c>
      <c r="R145" s="225">
        <f>Q145*H145</f>
        <v>0.01584</v>
      </c>
      <c r="S145" s="225">
        <v>0</v>
      </c>
      <c r="T145" s="226">
        <f>S145*H145</f>
        <v>0</v>
      </c>
      <c r="AR145" s="23" t="s">
        <v>162</v>
      </c>
      <c r="AT145" s="23" t="s">
        <v>173</v>
      </c>
      <c r="AU145" s="23" t="s">
        <v>80</v>
      </c>
      <c r="AY145" s="23" t="s">
        <v>120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3" t="s">
        <v>78</v>
      </c>
      <c r="BK145" s="227">
        <f>ROUND(I145*H145,2)</f>
        <v>0</v>
      </c>
      <c r="BL145" s="23" t="s">
        <v>127</v>
      </c>
      <c r="BM145" s="23" t="s">
        <v>237</v>
      </c>
    </row>
    <row r="146" s="10" customFormat="1" ht="29.88" customHeight="1">
      <c r="B146" s="200"/>
      <c r="C146" s="201"/>
      <c r="D146" s="202" t="s">
        <v>69</v>
      </c>
      <c r="E146" s="214" t="s">
        <v>167</v>
      </c>
      <c r="F146" s="214" t="s">
        <v>238</v>
      </c>
      <c r="G146" s="201"/>
      <c r="H146" s="201"/>
      <c r="I146" s="204"/>
      <c r="J146" s="215">
        <f>BK146</f>
        <v>0</v>
      </c>
      <c r="K146" s="201"/>
      <c r="L146" s="206"/>
      <c r="M146" s="207"/>
      <c r="N146" s="208"/>
      <c r="O146" s="208"/>
      <c r="P146" s="209">
        <f>SUM(P147:P161)</f>
        <v>0</v>
      </c>
      <c r="Q146" s="208"/>
      <c r="R146" s="209">
        <f>SUM(R147:R161)</f>
        <v>9.2907900000000012</v>
      </c>
      <c r="S146" s="208"/>
      <c r="T146" s="210">
        <f>SUM(T147:T161)</f>
        <v>0.087803999999999993</v>
      </c>
      <c r="AR146" s="211" t="s">
        <v>78</v>
      </c>
      <c r="AT146" s="212" t="s">
        <v>69</v>
      </c>
      <c r="AU146" s="212" t="s">
        <v>78</v>
      </c>
      <c r="AY146" s="211" t="s">
        <v>120</v>
      </c>
      <c r="BK146" s="213">
        <f>SUM(BK147:BK161)</f>
        <v>0</v>
      </c>
    </row>
    <row r="147" s="1" customFormat="1" ht="16.5" customHeight="1">
      <c r="B147" s="45"/>
      <c r="C147" s="216" t="s">
        <v>239</v>
      </c>
      <c r="D147" s="216" t="s">
        <v>122</v>
      </c>
      <c r="E147" s="217" t="s">
        <v>240</v>
      </c>
      <c r="F147" s="218" t="s">
        <v>241</v>
      </c>
      <c r="G147" s="219" t="s">
        <v>242</v>
      </c>
      <c r="H147" s="220">
        <v>1</v>
      </c>
      <c r="I147" s="221"/>
      <c r="J147" s="222">
        <f>ROUND(I147*H147,2)</f>
        <v>0</v>
      </c>
      <c r="K147" s="218" t="s">
        <v>126</v>
      </c>
      <c r="L147" s="71"/>
      <c r="M147" s="223" t="s">
        <v>21</v>
      </c>
      <c r="N147" s="224" t="s">
        <v>41</v>
      </c>
      <c r="O147" s="46"/>
      <c r="P147" s="225">
        <f>O147*H147</f>
        <v>0</v>
      </c>
      <c r="Q147" s="225">
        <v>0.072870000000000004</v>
      </c>
      <c r="R147" s="225">
        <f>Q147*H147</f>
        <v>0.072870000000000004</v>
      </c>
      <c r="S147" s="225">
        <v>0</v>
      </c>
      <c r="T147" s="226">
        <f>S147*H147</f>
        <v>0</v>
      </c>
      <c r="AR147" s="23" t="s">
        <v>127</v>
      </c>
      <c r="AT147" s="23" t="s">
        <v>122</v>
      </c>
      <c r="AU147" s="23" t="s">
        <v>80</v>
      </c>
      <c r="AY147" s="23" t="s">
        <v>120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3" t="s">
        <v>78</v>
      </c>
      <c r="BK147" s="227">
        <f>ROUND(I147*H147,2)</f>
        <v>0</v>
      </c>
      <c r="BL147" s="23" t="s">
        <v>127</v>
      </c>
      <c r="BM147" s="23" t="s">
        <v>243</v>
      </c>
    </row>
    <row r="148" s="1" customFormat="1" ht="16.5" customHeight="1">
      <c r="B148" s="45"/>
      <c r="C148" s="216" t="s">
        <v>244</v>
      </c>
      <c r="D148" s="216" t="s">
        <v>122</v>
      </c>
      <c r="E148" s="217" t="s">
        <v>245</v>
      </c>
      <c r="F148" s="218" t="s">
        <v>246</v>
      </c>
      <c r="G148" s="219" t="s">
        <v>242</v>
      </c>
      <c r="H148" s="220">
        <v>12</v>
      </c>
      <c r="I148" s="221"/>
      <c r="J148" s="222">
        <f>ROUND(I148*H148,2)</f>
        <v>0</v>
      </c>
      <c r="K148" s="218" t="s">
        <v>126</v>
      </c>
      <c r="L148" s="71"/>
      <c r="M148" s="223" t="s">
        <v>21</v>
      </c>
      <c r="N148" s="224" t="s">
        <v>41</v>
      </c>
      <c r="O148" s="46"/>
      <c r="P148" s="225">
        <f>O148*H148</f>
        <v>0</v>
      </c>
      <c r="Q148" s="225">
        <v>0.00116</v>
      </c>
      <c r="R148" s="225">
        <f>Q148*H148</f>
        <v>0.01392</v>
      </c>
      <c r="S148" s="225">
        <v>0</v>
      </c>
      <c r="T148" s="226">
        <f>S148*H148</f>
        <v>0</v>
      </c>
      <c r="AR148" s="23" t="s">
        <v>127</v>
      </c>
      <c r="AT148" s="23" t="s">
        <v>122</v>
      </c>
      <c r="AU148" s="23" t="s">
        <v>80</v>
      </c>
      <c r="AY148" s="23" t="s">
        <v>120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3" t="s">
        <v>78</v>
      </c>
      <c r="BK148" s="227">
        <f>ROUND(I148*H148,2)</f>
        <v>0</v>
      </c>
      <c r="BL148" s="23" t="s">
        <v>127</v>
      </c>
      <c r="BM148" s="23" t="s">
        <v>247</v>
      </c>
    </row>
    <row r="149" s="1" customFormat="1" ht="16.5" customHeight="1">
      <c r="B149" s="45"/>
      <c r="C149" s="216" t="s">
        <v>248</v>
      </c>
      <c r="D149" s="216" t="s">
        <v>122</v>
      </c>
      <c r="E149" s="217" t="s">
        <v>249</v>
      </c>
      <c r="F149" s="218" t="s">
        <v>250</v>
      </c>
      <c r="G149" s="219" t="s">
        <v>196</v>
      </c>
      <c r="H149" s="220">
        <v>292.68000000000001</v>
      </c>
      <c r="I149" s="221"/>
      <c r="J149" s="222">
        <f>ROUND(I149*H149,2)</f>
        <v>0</v>
      </c>
      <c r="K149" s="218" t="s">
        <v>126</v>
      </c>
      <c r="L149" s="71"/>
      <c r="M149" s="223" t="s">
        <v>21</v>
      </c>
      <c r="N149" s="224" t="s">
        <v>41</v>
      </c>
      <c r="O149" s="46"/>
      <c r="P149" s="225">
        <f>O149*H149</f>
        <v>0</v>
      </c>
      <c r="Q149" s="225">
        <v>0</v>
      </c>
      <c r="R149" s="225">
        <f>Q149*H149</f>
        <v>0</v>
      </c>
      <c r="S149" s="225">
        <v>0.00029999999999999997</v>
      </c>
      <c r="T149" s="226">
        <f>S149*H149</f>
        <v>0.087803999999999993</v>
      </c>
      <c r="AR149" s="23" t="s">
        <v>127</v>
      </c>
      <c r="AT149" s="23" t="s">
        <v>122</v>
      </c>
      <c r="AU149" s="23" t="s">
        <v>80</v>
      </c>
      <c r="AY149" s="23" t="s">
        <v>120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3" t="s">
        <v>78</v>
      </c>
      <c r="BK149" s="227">
        <f>ROUND(I149*H149,2)</f>
        <v>0</v>
      </c>
      <c r="BL149" s="23" t="s">
        <v>127</v>
      </c>
      <c r="BM149" s="23" t="s">
        <v>251</v>
      </c>
    </row>
    <row r="150" s="11" customFormat="1">
      <c r="B150" s="228"/>
      <c r="C150" s="229"/>
      <c r="D150" s="230" t="s">
        <v>129</v>
      </c>
      <c r="E150" s="231" t="s">
        <v>21</v>
      </c>
      <c r="F150" s="232" t="s">
        <v>229</v>
      </c>
      <c r="G150" s="229"/>
      <c r="H150" s="233">
        <v>292.68000000000001</v>
      </c>
      <c r="I150" s="234"/>
      <c r="J150" s="229"/>
      <c r="K150" s="229"/>
      <c r="L150" s="235"/>
      <c r="M150" s="236"/>
      <c r="N150" s="237"/>
      <c r="O150" s="237"/>
      <c r="P150" s="237"/>
      <c r="Q150" s="237"/>
      <c r="R150" s="237"/>
      <c r="S150" s="237"/>
      <c r="T150" s="238"/>
      <c r="AT150" s="239" t="s">
        <v>129</v>
      </c>
      <c r="AU150" s="239" t="s">
        <v>80</v>
      </c>
      <c r="AV150" s="11" t="s">
        <v>80</v>
      </c>
      <c r="AW150" s="11" t="s">
        <v>34</v>
      </c>
      <c r="AX150" s="11" t="s">
        <v>78</v>
      </c>
      <c r="AY150" s="239" t="s">
        <v>120</v>
      </c>
    </row>
    <row r="151" s="1" customFormat="1" ht="16.5" customHeight="1">
      <c r="B151" s="45"/>
      <c r="C151" s="261" t="s">
        <v>252</v>
      </c>
      <c r="D151" s="261" t="s">
        <v>173</v>
      </c>
      <c r="E151" s="262" t="s">
        <v>253</v>
      </c>
      <c r="F151" s="263" t="s">
        <v>254</v>
      </c>
      <c r="G151" s="264" t="s">
        <v>176</v>
      </c>
      <c r="H151" s="265">
        <v>9.2040000000000006</v>
      </c>
      <c r="I151" s="266"/>
      <c r="J151" s="267">
        <f>ROUND(I151*H151,2)</f>
        <v>0</v>
      </c>
      <c r="K151" s="263" t="s">
        <v>126</v>
      </c>
      <c r="L151" s="268"/>
      <c r="M151" s="269" t="s">
        <v>21</v>
      </c>
      <c r="N151" s="270" t="s">
        <v>41</v>
      </c>
      <c r="O151" s="46"/>
      <c r="P151" s="225">
        <f>O151*H151</f>
        <v>0</v>
      </c>
      <c r="Q151" s="225">
        <v>1</v>
      </c>
      <c r="R151" s="225">
        <f>Q151*H151</f>
        <v>9.2040000000000006</v>
      </c>
      <c r="S151" s="225">
        <v>0</v>
      </c>
      <c r="T151" s="226">
        <f>S151*H151</f>
        <v>0</v>
      </c>
      <c r="AR151" s="23" t="s">
        <v>162</v>
      </c>
      <c r="AT151" s="23" t="s">
        <v>173</v>
      </c>
      <c r="AU151" s="23" t="s">
        <v>80</v>
      </c>
      <c r="AY151" s="23" t="s">
        <v>120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3" t="s">
        <v>78</v>
      </c>
      <c r="BK151" s="227">
        <f>ROUND(I151*H151,2)</f>
        <v>0</v>
      </c>
      <c r="BL151" s="23" t="s">
        <v>127</v>
      </c>
      <c r="BM151" s="23" t="s">
        <v>255</v>
      </c>
    </row>
    <row r="152" s="12" customFormat="1">
      <c r="B152" s="240"/>
      <c r="C152" s="241"/>
      <c r="D152" s="230" t="s">
        <v>129</v>
      </c>
      <c r="E152" s="242" t="s">
        <v>21</v>
      </c>
      <c r="F152" s="243" t="s">
        <v>256</v>
      </c>
      <c r="G152" s="241"/>
      <c r="H152" s="242" t="s">
        <v>21</v>
      </c>
      <c r="I152" s="244"/>
      <c r="J152" s="241"/>
      <c r="K152" s="241"/>
      <c r="L152" s="245"/>
      <c r="M152" s="246"/>
      <c r="N152" s="247"/>
      <c r="O152" s="247"/>
      <c r="P152" s="247"/>
      <c r="Q152" s="247"/>
      <c r="R152" s="247"/>
      <c r="S152" s="247"/>
      <c r="T152" s="248"/>
      <c r="AT152" s="249" t="s">
        <v>129</v>
      </c>
      <c r="AU152" s="249" t="s">
        <v>80</v>
      </c>
      <c r="AV152" s="12" t="s">
        <v>78</v>
      </c>
      <c r="AW152" s="12" t="s">
        <v>34</v>
      </c>
      <c r="AX152" s="12" t="s">
        <v>70</v>
      </c>
      <c r="AY152" s="249" t="s">
        <v>120</v>
      </c>
    </row>
    <row r="153" s="11" customFormat="1">
      <c r="B153" s="228"/>
      <c r="C153" s="229"/>
      <c r="D153" s="230" t="s">
        <v>129</v>
      </c>
      <c r="E153" s="231" t="s">
        <v>21</v>
      </c>
      <c r="F153" s="232" t="s">
        <v>257</v>
      </c>
      <c r="G153" s="229"/>
      <c r="H153" s="233">
        <v>7.7999999999999998</v>
      </c>
      <c r="I153" s="234"/>
      <c r="J153" s="229"/>
      <c r="K153" s="229"/>
      <c r="L153" s="235"/>
      <c r="M153" s="236"/>
      <c r="N153" s="237"/>
      <c r="O153" s="237"/>
      <c r="P153" s="237"/>
      <c r="Q153" s="237"/>
      <c r="R153" s="237"/>
      <c r="S153" s="237"/>
      <c r="T153" s="238"/>
      <c r="AT153" s="239" t="s">
        <v>129</v>
      </c>
      <c r="AU153" s="239" t="s">
        <v>80</v>
      </c>
      <c r="AV153" s="11" t="s">
        <v>80</v>
      </c>
      <c r="AW153" s="11" t="s">
        <v>34</v>
      </c>
      <c r="AX153" s="11" t="s">
        <v>70</v>
      </c>
      <c r="AY153" s="239" t="s">
        <v>120</v>
      </c>
    </row>
    <row r="154" s="12" customFormat="1">
      <c r="B154" s="240"/>
      <c r="C154" s="241"/>
      <c r="D154" s="230" t="s">
        <v>129</v>
      </c>
      <c r="E154" s="242" t="s">
        <v>21</v>
      </c>
      <c r="F154" s="243" t="s">
        <v>258</v>
      </c>
      <c r="G154" s="241"/>
      <c r="H154" s="242" t="s">
        <v>21</v>
      </c>
      <c r="I154" s="244"/>
      <c r="J154" s="241"/>
      <c r="K154" s="241"/>
      <c r="L154" s="245"/>
      <c r="M154" s="246"/>
      <c r="N154" s="247"/>
      <c r="O154" s="247"/>
      <c r="P154" s="247"/>
      <c r="Q154" s="247"/>
      <c r="R154" s="247"/>
      <c r="S154" s="247"/>
      <c r="T154" s="248"/>
      <c r="AT154" s="249" t="s">
        <v>129</v>
      </c>
      <c r="AU154" s="249" t="s">
        <v>80</v>
      </c>
      <c r="AV154" s="12" t="s">
        <v>78</v>
      </c>
      <c r="AW154" s="12" t="s">
        <v>34</v>
      </c>
      <c r="AX154" s="12" t="s">
        <v>70</v>
      </c>
      <c r="AY154" s="249" t="s">
        <v>120</v>
      </c>
    </row>
    <row r="155" s="11" customFormat="1">
      <c r="B155" s="228"/>
      <c r="C155" s="229"/>
      <c r="D155" s="230" t="s">
        <v>129</v>
      </c>
      <c r="E155" s="231" t="s">
        <v>21</v>
      </c>
      <c r="F155" s="232" t="s">
        <v>259</v>
      </c>
      <c r="G155" s="229"/>
      <c r="H155" s="233">
        <v>1.4039999999999999</v>
      </c>
      <c r="I155" s="234"/>
      <c r="J155" s="229"/>
      <c r="K155" s="229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129</v>
      </c>
      <c r="AU155" s="239" t="s">
        <v>80</v>
      </c>
      <c r="AV155" s="11" t="s">
        <v>80</v>
      </c>
      <c r="AW155" s="11" t="s">
        <v>34</v>
      </c>
      <c r="AX155" s="11" t="s">
        <v>70</v>
      </c>
      <c r="AY155" s="239" t="s">
        <v>120</v>
      </c>
    </row>
    <row r="156" s="13" customFormat="1">
      <c r="B156" s="250"/>
      <c r="C156" s="251"/>
      <c r="D156" s="230" t="s">
        <v>129</v>
      </c>
      <c r="E156" s="252" t="s">
        <v>21</v>
      </c>
      <c r="F156" s="253" t="s">
        <v>136</v>
      </c>
      <c r="G156" s="251"/>
      <c r="H156" s="254">
        <v>9.2040000000000006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AT156" s="260" t="s">
        <v>129</v>
      </c>
      <c r="AU156" s="260" t="s">
        <v>80</v>
      </c>
      <c r="AV156" s="13" t="s">
        <v>127</v>
      </c>
      <c r="AW156" s="13" t="s">
        <v>34</v>
      </c>
      <c r="AX156" s="13" t="s">
        <v>78</v>
      </c>
      <c r="AY156" s="260" t="s">
        <v>120</v>
      </c>
    </row>
    <row r="157" s="1" customFormat="1" ht="25.5" customHeight="1">
      <c r="B157" s="45"/>
      <c r="C157" s="216" t="s">
        <v>260</v>
      </c>
      <c r="D157" s="216" t="s">
        <v>122</v>
      </c>
      <c r="E157" s="217" t="s">
        <v>261</v>
      </c>
      <c r="F157" s="218" t="s">
        <v>262</v>
      </c>
      <c r="G157" s="219" t="s">
        <v>170</v>
      </c>
      <c r="H157" s="220">
        <v>44</v>
      </c>
      <c r="I157" s="221"/>
      <c r="J157" s="222">
        <f>ROUND(I157*H157,2)</f>
        <v>0</v>
      </c>
      <c r="K157" s="218" t="s">
        <v>21</v>
      </c>
      <c r="L157" s="71"/>
      <c r="M157" s="223" t="s">
        <v>21</v>
      </c>
      <c r="N157" s="224" t="s">
        <v>41</v>
      </c>
      <c r="O157" s="46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AR157" s="23" t="s">
        <v>127</v>
      </c>
      <c r="AT157" s="23" t="s">
        <v>122</v>
      </c>
      <c r="AU157" s="23" t="s">
        <v>80</v>
      </c>
      <c r="AY157" s="23" t="s">
        <v>120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3" t="s">
        <v>78</v>
      </c>
      <c r="BK157" s="227">
        <f>ROUND(I157*H157,2)</f>
        <v>0</v>
      </c>
      <c r="BL157" s="23" t="s">
        <v>127</v>
      </c>
      <c r="BM157" s="23" t="s">
        <v>263</v>
      </c>
    </row>
    <row r="158" s="1" customFormat="1" ht="25.5" customHeight="1">
      <c r="B158" s="45"/>
      <c r="C158" s="216" t="s">
        <v>264</v>
      </c>
      <c r="D158" s="216" t="s">
        <v>122</v>
      </c>
      <c r="E158" s="217" t="s">
        <v>265</v>
      </c>
      <c r="F158" s="218" t="s">
        <v>266</v>
      </c>
      <c r="G158" s="219" t="s">
        <v>267</v>
      </c>
      <c r="H158" s="220">
        <v>1</v>
      </c>
      <c r="I158" s="221"/>
      <c r="J158" s="222">
        <f>ROUND(I158*H158,2)</f>
        <v>0</v>
      </c>
      <c r="K158" s="218" t="s">
        <v>21</v>
      </c>
      <c r="L158" s="71"/>
      <c r="M158" s="223" t="s">
        <v>21</v>
      </c>
      <c r="N158" s="224" t="s">
        <v>41</v>
      </c>
      <c r="O158" s="46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AR158" s="23" t="s">
        <v>127</v>
      </c>
      <c r="AT158" s="23" t="s">
        <v>122</v>
      </c>
      <c r="AU158" s="23" t="s">
        <v>80</v>
      </c>
      <c r="AY158" s="23" t="s">
        <v>120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3" t="s">
        <v>78</v>
      </c>
      <c r="BK158" s="227">
        <f>ROUND(I158*H158,2)</f>
        <v>0</v>
      </c>
      <c r="BL158" s="23" t="s">
        <v>127</v>
      </c>
      <c r="BM158" s="23" t="s">
        <v>268</v>
      </c>
    </row>
    <row r="159" s="1" customFormat="1" ht="25.5" customHeight="1">
      <c r="B159" s="45"/>
      <c r="C159" s="216" t="s">
        <v>269</v>
      </c>
      <c r="D159" s="216" t="s">
        <v>122</v>
      </c>
      <c r="E159" s="217" t="s">
        <v>270</v>
      </c>
      <c r="F159" s="218" t="s">
        <v>271</v>
      </c>
      <c r="G159" s="219" t="s">
        <v>242</v>
      </c>
      <c r="H159" s="220">
        <v>1</v>
      </c>
      <c r="I159" s="221"/>
      <c r="J159" s="222">
        <f>ROUND(I159*H159,2)</f>
        <v>0</v>
      </c>
      <c r="K159" s="218" t="s">
        <v>21</v>
      </c>
      <c r="L159" s="71"/>
      <c r="M159" s="223" t="s">
        <v>21</v>
      </c>
      <c r="N159" s="224" t="s">
        <v>41</v>
      </c>
      <c r="O159" s="46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AR159" s="23" t="s">
        <v>127</v>
      </c>
      <c r="AT159" s="23" t="s">
        <v>122</v>
      </c>
      <c r="AU159" s="23" t="s">
        <v>80</v>
      </c>
      <c r="AY159" s="23" t="s">
        <v>120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3" t="s">
        <v>78</v>
      </c>
      <c r="BK159" s="227">
        <f>ROUND(I159*H159,2)</f>
        <v>0</v>
      </c>
      <c r="BL159" s="23" t="s">
        <v>127</v>
      </c>
      <c r="BM159" s="23" t="s">
        <v>272</v>
      </c>
    </row>
    <row r="160" s="1" customFormat="1" ht="16.5" customHeight="1">
      <c r="B160" s="45"/>
      <c r="C160" s="216" t="s">
        <v>273</v>
      </c>
      <c r="D160" s="216" t="s">
        <v>122</v>
      </c>
      <c r="E160" s="217" t="s">
        <v>274</v>
      </c>
      <c r="F160" s="218" t="s">
        <v>275</v>
      </c>
      <c r="G160" s="219" t="s">
        <v>276</v>
      </c>
      <c r="H160" s="220">
        <v>2</v>
      </c>
      <c r="I160" s="221"/>
      <c r="J160" s="222">
        <f>ROUND(I160*H160,2)</f>
        <v>0</v>
      </c>
      <c r="K160" s="218" t="s">
        <v>21</v>
      </c>
      <c r="L160" s="71"/>
      <c r="M160" s="223" t="s">
        <v>21</v>
      </c>
      <c r="N160" s="224" t="s">
        <v>41</v>
      </c>
      <c r="O160" s="46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AR160" s="23" t="s">
        <v>127</v>
      </c>
      <c r="AT160" s="23" t="s">
        <v>122</v>
      </c>
      <c r="AU160" s="23" t="s">
        <v>80</v>
      </c>
      <c r="AY160" s="23" t="s">
        <v>120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3" t="s">
        <v>78</v>
      </c>
      <c r="BK160" s="227">
        <f>ROUND(I160*H160,2)</f>
        <v>0</v>
      </c>
      <c r="BL160" s="23" t="s">
        <v>127</v>
      </c>
      <c r="BM160" s="23" t="s">
        <v>277</v>
      </c>
    </row>
    <row r="161" s="1" customFormat="1" ht="16.5" customHeight="1">
      <c r="B161" s="45"/>
      <c r="C161" s="216" t="s">
        <v>278</v>
      </c>
      <c r="D161" s="216" t="s">
        <v>122</v>
      </c>
      <c r="E161" s="217" t="s">
        <v>279</v>
      </c>
      <c r="F161" s="218" t="s">
        <v>280</v>
      </c>
      <c r="G161" s="219" t="s">
        <v>267</v>
      </c>
      <c r="H161" s="220">
        <v>12</v>
      </c>
      <c r="I161" s="221"/>
      <c r="J161" s="222">
        <f>ROUND(I161*H161,2)</f>
        <v>0</v>
      </c>
      <c r="K161" s="218" t="s">
        <v>21</v>
      </c>
      <c r="L161" s="71"/>
      <c r="M161" s="223" t="s">
        <v>21</v>
      </c>
      <c r="N161" s="224" t="s">
        <v>41</v>
      </c>
      <c r="O161" s="46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AR161" s="23" t="s">
        <v>127</v>
      </c>
      <c r="AT161" s="23" t="s">
        <v>122</v>
      </c>
      <c r="AU161" s="23" t="s">
        <v>80</v>
      </c>
      <c r="AY161" s="23" t="s">
        <v>120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3" t="s">
        <v>78</v>
      </c>
      <c r="BK161" s="227">
        <f>ROUND(I161*H161,2)</f>
        <v>0</v>
      </c>
      <c r="BL161" s="23" t="s">
        <v>127</v>
      </c>
      <c r="BM161" s="23" t="s">
        <v>281</v>
      </c>
    </row>
    <row r="162" s="10" customFormat="1" ht="29.88" customHeight="1">
      <c r="B162" s="200"/>
      <c r="C162" s="201"/>
      <c r="D162" s="202" t="s">
        <v>69</v>
      </c>
      <c r="E162" s="214" t="s">
        <v>282</v>
      </c>
      <c r="F162" s="214" t="s">
        <v>283</v>
      </c>
      <c r="G162" s="201"/>
      <c r="H162" s="201"/>
      <c r="I162" s="204"/>
      <c r="J162" s="215">
        <f>BK162</f>
        <v>0</v>
      </c>
      <c r="K162" s="201"/>
      <c r="L162" s="206"/>
      <c r="M162" s="207"/>
      <c r="N162" s="208"/>
      <c r="O162" s="208"/>
      <c r="P162" s="209">
        <f>SUM(P163:P167)</f>
        <v>0</v>
      </c>
      <c r="Q162" s="208"/>
      <c r="R162" s="209">
        <f>SUM(R163:R167)</f>
        <v>0</v>
      </c>
      <c r="S162" s="208"/>
      <c r="T162" s="210">
        <f>SUM(T163:T167)</f>
        <v>0</v>
      </c>
      <c r="AR162" s="211" t="s">
        <v>78</v>
      </c>
      <c r="AT162" s="212" t="s">
        <v>69</v>
      </c>
      <c r="AU162" s="212" t="s">
        <v>78</v>
      </c>
      <c r="AY162" s="211" t="s">
        <v>120</v>
      </c>
      <c r="BK162" s="213">
        <f>SUM(BK163:BK167)</f>
        <v>0</v>
      </c>
    </row>
    <row r="163" s="1" customFormat="1" ht="25.5" customHeight="1">
      <c r="B163" s="45"/>
      <c r="C163" s="216" t="s">
        <v>284</v>
      </c>
      <c r="D163" s="216" t="s">
        <v>122</v>
      </c>
      <c r="E163" s="217" t="s">
        <v>285</v>
      </c>
      <c r="F163" s="218" t="s">
        <v>286</v>
      </c>
      <c r="G163" s="219" t="s">
        <v>176</v>
      </c>
      <c r="H163" s="220">
        <v>9.4879999999999995</v>
      </c>
      <c r="I163" s="221"/>
      <c r="J163" s="222">
        <f>ROUND(I163*H163,2)</f>
        <v>0</v>
      </c>
      <c r="K163" s="218" t="s">
        <v>126</v>
      </c>
      <c r="L163" s="71"/>
      <c r="M163" s="223" t="s">
        <v>21</v>
      </c>
      <c r="N163" s="224" t="s">
        <v>41</v>
      </c>
      <c r="O163" s="46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AR163" s="23" t="s">
        <v>127</v>
      </c>
      <c r="AT163" s="23" t="s">
        <v>122</v>
      </c>
      <c r="AU163" s="23" t="s">
        <v>80</v>
      </c>
      <c r="AY163" s="23" t="s">
        <v>120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3" t="s">
        <v>78</v>
      </c>
      <c r="BK163" s="227">
        <f>ROUND(I163*H163,2)</f>
        <v>0</v>
      </c>
      <c r="BL163" s="23" t="s">
        <v>127</v>
      </c>
      <c r="BM163" s="23" t="s">
        <v>287</v>
      </c>
    </row>
    <row r="164" s="11" customFormat="1">
      <c r="B164" s="228"/>
      <c r="C164" s="229"/>
      <c r="D164" s="230" t="s">
        <v>129</v>
      </c>
      <c r="E164" s="231" t="s">
        <v>21</v>
      </c>
      <c r="F164" s="232" t="s">
        <v>288</v>
      </c>
      <c r="G164" s="229"/>
      <c r="H164" s="233">
        <v>9.4879999999999995</v>
      </c>
      <c r="I164" s="234"/>
      <c r="J164" s="229"/>
      <c r="K164" s="229"/>
      <c r="L164" s="235"/>
      <c r="M164" s="236"/>
      <c r="N164" s="237"/>
      <c r="O164" s="237"/>
      <c r="P164" s="237"/>
      <c r="Q164" s="237"/>
      <c r="R164" s="237"/>
      <c r="S164" s="237"/>
      <c r="T164" s="238"/>
      <c r="AT164" s="239" t="s">
        <v>129</v>
      </c>
      <c r="AU164" s="239" t="s">
        <v>80</v>
      </c>
      <c r="AV164" s="11" t="s">
        <v>80</v>
      </c>
      <c r="AW164" s="11" t="s">
        <v>34</v>
      </c>
      <c r="AX164" s="11" t="s">
        <v>78</v>
      </c>
      <c r="AY164" s="239" t="s">
        <v>120</v>
      </c>
    </row>
    <row r="165" s="1" customFormat="1" ht="25.5" customHeight="1">
      <c r="B165" s="45"/>
      <c r="C165" s="216" t="s">
        <v>289</v>
      </c>
      <c r="D165" s="216" t="s">
        <v>122</v>
      </c>
      <c r="E165" s="217" t="s">
        <v>290</v>
      </c>
      <c r="F165" s="218" t="s">
        <v>291</v>
      </c>
      <c r="G165" s="219" t="s">
        <v>176</v>
      </c>
      <c r="H165" s="220">
        <v>75.903999999999996</v>
      </c>
      <c r="I165" s="221"/>
      <c r="J165" s="222">
        <f>ROUND(I165*H165,2)</f>
        <v>0</v>
      </c>
      <c r="K165" s="218" t="s">
        <v>126</v>
      </c>
      <c r="L165" s="71"/>
      <c r="M165" s="223" t="s">
        <v>21</v>
      </c>
      <c r="N165" s="224" t="s">
        <v>41</v>
      </c>
      <c r="O165" s="46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AR165" s="23" t="s">
        <v>127</v>
      </c>
      <c r="AT165" s="23" t="s">
        <v>122</v>
      </c>
      <c r="AU165" s="23" t="s">
        <v>80</v>
      </c>
      <c r="AY165" s="23" t="s">
        <v>120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3" t="s">
        <v>78</v>
      </c>
      <c r="BK165" s="227">
        <f>ROUND(I165*H165,2)</f>
        <v>0</v>
      </c>
      <c r="BL165" s="23" t="s">
        <v>127</v>
      </c>
      <c r="BM165" s="23" t="s">
        <v>292</v>
      </c>
    </row>
    <row r="166" s="11" customFormat="1">
      <c r="B166" s="228"/>
      <c r="C166" s="229"/>
      <c r="D166" s="230" t="s">
        <v>129</v>
      </c>
      <c r="E166" s="231" t="s">
        <v>21</v>
      </c>
      <c r="F166" s="232" t="s">
        <v>293</v>
      </c>
      <c r="G166" s="229"/>
      <c r="H166" s="233">
        <v>75.903999999999996</v>
      </c>
      <c r="I166" s="234"/>
      <c r="J166" s="229"/>
      <c r="K166" s="229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129</v>
      </c>
      <c r="AU166" s="239" t="s">
        <v>80</v>
      </c>
      <c r="AV166" s="11" t="s">
        <v>80</v>
      </c>
      <c r="AW166" s="11" t="s">
        <v>34</v>
      </c>
      <c r="AX166" s="11" t="s">
        <v>78</v>
      </c>
      <c r="AY166" s="239" t="s">
        <v>120</v>
      </c>
    </row>
    <row r="167" s="1" customFormat="1" ht="25.5" customHeight="1">
      <c r="B167" s="45"/>
      <c r="C167" s="216" t="s">
        <v>294</v>
      </c>
      <c r="D167" s="216" t="s">
        <v>122</v>
      </c>
      <c r="E167" s="217" t="s">
        <v>295</v>
      </c>
      <c r="F167" s="218" t="s">
        <v>296</v>
      </c>
      <c r="G167" s="219" t="s">
        <v>176</v>
      </c>
      <c r="H167" s="220">
        <v>9.4879999999999995</v>
      </c>
      <c r="I167" s="221"/>
      <c r="J167" s="222">
        <f>ROUND(I167*H167,2)</f>
        <v>0</v>
      </c>
      <c r="K167" s="218" t="s">
        <v>126</v>
      </c>
      <c r="L167" s="71"/>
      <c r="M167" s="223" t="s">
        <v>21</v>
      </c>
      <c r="N167" s="224" t="s">
        <v>41</v>
      </c>
      <c r="O167" s="46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AR167" s="23" t="s">
        <v>127</v>
      </c>
      <c r="AT167" s="23" t="s">
        <v>122</v>
      </c>
      <c r="AU167" s="23" t="s">
        <v>80</v>
      </c>
      <c r="AY167" s="23" t="s">
        <v>120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3" t="s">
        <v>78</v>
      </c>
      <c r="BK167" s="227">
        <f>ROUND(I167*H167,2)</f>
        <v>0</v>
      </c>
      <c r="BL167" s="23" t="s">
        <v>127</v>
      </c>
      <c r="BM167" s="23" t="s">
        <v>297</v>
      </c>
    </row>
    <row r="168" s="10" customFormat="1" ht="29.88" customHeight="1">
      <c r="B168" s="200"/>
      <c r="C168" s="201"/>
      <c r="D168" s="202" t="s">
        <v>69</v>
      </c>
      <c r="E168" s="214" t="s">
        <v>298</v>
      </c>
      <c r="F168" s="214" t="s">
        <v>299</v>
      </c>
      <c r="G168" s="201"/>
      <c r="H168" s="201"/>
      <c r="I168" s="204"/>
      <c r="J168" s="215">
        <f>BK168</f>
        <v>0</v>
      </c>
      <c r="K168" s="201"/>
      <c r="L168" s="206"/>
      <c r="M168" s="207"/>
      <c r="N168" s="208"/>
      <c r="O168" s="208"/>
      <c r="P168" s="209">
        <f>P169</f>
        <v>0</v>
      </c>
      <c r="Q168" s="208"/>
      <c r="R168" s="209">
        <f>R169</f>
        <v>0</v>
      </c>
      <c r="S168" s="208"/>
      <c r="T168" s="210">
        <f>T169</f>
        <v>0</v>
      </c>
      <c r="AR168" s="211" t="s">
        <v>78</v>
      </c>
      <c r="AT168" s="212" t="s">
        <v>69</v>
      </c>
      <c r="AU168" s="212" t="s">
        <v>78</v>
      </c>
      <c r="AY168" s="211" t="s">
        <v>120</v>
      </c>
      <c r="BK168" s="213">
        <f>BK169</f>
        <v>0</v>
      </c>
    </row>
    <row r="169" s="1" customFormat="1" ht="25.5" customHeight="1">
      <c r="B169" s="45"/>
      <c r="C169" s="216" t="s">
        <v>300</v>
      </c>
      <c r="D169" s="216" t="s">
        <v>122</v>
      </c>
      <c r="E169" s="217" t="s">
        <v>301</v>
      </c>
      <c r="F169" s="218" t="s">
        <v>302</v>
      </c>
      <c r="G169" s="219" t="s">
        <v>176</v>
      </c>
      <c r="H169" s="220">
        <v>60.506999999999998</v>
      </c>
      <c r="I169" s="221"/>
      <c r="J169" s="222">
        <f>ROUND(I169*H169,2)</f>
        <v>0</v>
      </c>
      <c r="K169" s="218" t="s">
        <v>126</v>
      </c>
      <c r="L169" s="71"/>
      <c r="M169" s="223" t="s">
        <v>21</v>
      </c>
      <c r="N169" s="271" t="s">
        <v>41</v>
      </c>
      <c r="O169" s="272"/>
      <c r="P169" s="273">
        <f>O169*H169</f>
        <v>0</v>
      </c>
      <c r="Q169" s="273">
        <v>0</v>
      </c>
      <c r="R169" s="273">
        <f>Q169*H169</f>
        <v>0</v>
      </c>
      <c r="S169" s="273">
        <v>0</v>
      </c>
      <c r="T169" s="274">
        <f>S169*H169</f>
        <v>0</v>
      </c>
      <c r="AR169" s="23" t="s">
        <v>127</v>
      </c>
      <c r="AT169" s="23" t="s">
        <v>122</v>
      </c>
      <c r="AU169" s="23" t="s">
        <v>80</v>
      </c>
      <c r="AY169" s="23" t="s">
        <v>120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3" t="s">
        <v>78</v>
      </c>
      <c r="BK169" s="227">
        <f>ROUND(I169*H169,2)</f>
        <v>0</v>
      </c>
      <c r="BL169" s="23" t="s">
        <v>127</v>
      </c>
      <c r="BM169" s="23" t="s">
        <v>303</v>
      </c>
    </row>
    <row r="170" s="1" customFormat="1" ht="6.96" customHeight="1">
      <c r="B170" s="66"/>
      <c r="C170" s="67"/>
      <c r="D170" s="67"/>
      <c r="E170" s="67"/>
      <c r="F170" s="67"/>
      <c r="G170" s="67"/>
      <c r="H170" s="67"/>
      <c r="I170" s="161"/>
      <c r="J170" s="67"/>
      <c r="K170" s="67"/>
      <c r="L170" s="71"/>
    </row>
  </sheetData>
  <sheetProtection sheet="1" autoFilter="0" formatColumns="0" formatRows="0" objects="1" scenarios="1" spinCount="100000" saltValue="QVesARRIPMgyn17I34VE5aVNPQb7x6pnQlTnLQMuc9urpG/fWiRzCcL3SXCdu/cIRj2a2BQnbK5lh0tpzKZunA==" hashValue="wqfdjy07KRNKzdnY57GhkoYDBrzK6sT+RAnlOxHd++duaPW72ljr8T5WhpqKucQUQjiuqRa7OmQ+GU/VJH6PnQ==" algorithmName="SHA-512" password="CC35"/>
  <autoFilter ref="C85:K169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5" customWidth="1"/>
    <col min="2" max="2" width="1.664063" style="275" customWidth="1"/>
    <col min="3" max="4" width="5" style="275" customWidth="1"/>
    <col min="5" max="5" width="11.67" style="275" customWidth="1"/>
    <col min="6" max="6" width="9.17" style="275" customWidth="1"/>
    <col min="7" max="7" width="5" style="275" customWidth="1"/>
    <col min="8" max="8" width="77.83" style="275" customWidth="1"/>
    <col min="9" max="10" width="20" style="275" customWidth="1"/>
    <col min="11" max="11" width="1.664063" style="275" customWidth="1"/>
  </cols>
  <sheetData>
    <row r="1" ht="37.5" customHeight="1"/>
    <row r="2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4" customFormat="1" ht="45" customHeight="1">
      <c r="B3" s="279"/>
      <c r="C3" s="280" t="s">
        <v>304</v>
      </c>
      <c r="D3" s="280"/>
      <c r="E3" s="280"/>
      <c r="F3" s="280"/>
      <c r="G3" s="280"/>
      <c r="H3" s="280"/>
      <c r="I3" s="280"/>
      <c r="J3" s="280"/>
      <c r="K3" s="281"/>
    </row>
    <row r="4" ht="25.5" customHeight="1">
      <c r="B4" s="282"/>
      <c r="C4" s="283" t="s">
        <v>305</v>
      </c>
      <c r="D4" s="283"/>
      <c r="E4" s="283"/>
      <c r="F4" s="283"/>
      <c r="G4" s="283"/>
      <c r="H4" s="283"/>
      <c r="I4" s="283"/>
      <c r="J4" s="283"/>
      <c r="K4" s="284"/>
    </row>
    <row r="5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ht="15" customHeight="1">
      <c r="B6" s="282"/>
      <c r="C6" s="286" t="s">
        <v>306</v>
      </c>
      <c r="D6" s="286"/>
      <c r="E6" s="286"/>
      <c r="F6" s="286"/>
      <c r="G6" s="286"/>
      <c r="H6" s="286"/>
      <c r="I6" s="286"/>
      <c r="J6" s="286"/>
      <c r="K6" s="284"/>
    </row>
    <row r="7" ht="15" customHeight="1">
      <c r="B7" s="287"/>
      <c r="C7" s="286" t="s">
        <v>307</v>
      </c>
      <c r="D7" s="286"/>
      <c r="E7" s="286"/>
      <c r="F7" s="286"/>
      <c r="G7" s="286"/>
      <c r="H7" s="286"/>
      <c r="I7" s="286"/>
      <c r="J7" s="286"/>
      <c r="K7" s="284"/>
    </row>
    <row r="8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ht="15" customHeight="1">
      <c r="B9" s="287"/>
      <c r="C9" s="286" t="s">
        <v>308</v>
      </c>
      <c r="D9" s="286"/>
      <c r="E9" s="286"/>
      <c r="F9" s="286"/>
      <c r="G9" s="286"/>
      <c r="H9" s="286"/>
      <c r="I9" s="286"/>
      <c r="J9" s="286"/>
      <c r="K9" s="284"/>
    </row>
    <row r="10" ht="15" customHeight="1">
      <c r="B10" s="287"/>
      <c r="C10" s="286"/>
      <c r="D10" s="286" t="s">
        <v>309</v>
      </c>
      <c r="E10" s="286"/>
      <c r="F10" s="286"/>
      <c r="G10" s="286"/>
      <c r="H10" s="286"/>
      <c r="I10" s="286"/>
      <c r="J10" s="286"/>
      <c r="K10" s="284"/>
    </row>
    <row r="11" ht="15" customHeight="1">
      <c r="B11" s="287"/>
      <c r="C11" s="288"/>
      <c r="D11" s="286" t="s">
        <v>310</v>
      </c>
      <c r="E11" s="286"/>
      <c r="F11" s="286"/>
      <c r="G11" s="286"/>
      <c r="H11" s="286"/>
      <c r="I11" s="286"/>
      <c r="J11" s="286"/>
      <c r="K11" s="284"/>
    </row>
    <row r="12" ht="12.75" customHeight="1">
      <c r="B12" s="287"/>
      <c r="C12" s="288"/>
      <c r="D12" s="288"/>
      <c r="E12" s="288"/>
      <c r="F12" s="288"/>
      <c r="G12" s="288"/>
      <c r="H12" s="288"/>
      <c r="I12" s="288"/>
      <c r="J12" s="288"/>
      <c r="K12" s="284"/>
    </row>
    <row r="13" ht="15" customHeight="1">
      <c r="B13" s="287"/>
      <c r="C13" s="288"/>
      <c r="D13" s="286" t="s">
        <v>311</v>
      </c>
      <c r="E13" s="286"/>
      <c r="F13" s="286"/>
      <c r="G13" s="286"/>
      <c r="H13" s="286"/>
      <c r="I13" s="286"/>
      <c r="J13" s="286"/>
      <c r="K13" s="284"/>
    </row>
    <row r="14" ht="15" customHeight="1">
      <c r="B14" s="287"/>
      <c r="C14" s="288"/>
      <c r="D14" s="286" t="s">
        <v>312</v>
      </c>
      <c r="E14" s="286"/>
      <c r="F14" s="286"/>
      <c r="G14" s="286"/>
      <c r="H14" s="286"/>
      <c r="I14" s="286"/>
      <c r="J14" s="286"/>
      <c r="K14" s="284"/>
    </row>
    <row r="15" ht="15" customHeight="1">
      <c r="B15" s="287"/>
      <c r="C15" s="288"/>
      <c r="D15" s="286" t="s">
        <v>313</v>
      </c>
      <c r="E15" s="286"/>
      <c r="F15" s="286"/>
      <c r="G15" s="286"/>
      <c r="H15" s="286"/>
      <c r="I15" s="286"/>
      <c r="J15" s="286"/>
      <c r="K15" s="284"/>
    </row>
    <row r="16" ht="15" customHeight="1">
      <c r="B16" s="287"/>
      <c r="C16" s="288"/>
      <c r="D16" s="288"/>
      <c r="E16" s="289" t="s">
        <v>77</v>
      </c>
      <c r="F16" s="286" t="s">
        <v>314</v>
      </c>
      <c r="G16" s="286"/>
      <c r="H16" s="286"/>
      <c r="I16" s="286"/>
      <c r="J16" s="286"/>
      <c r="K16" s="284"/>
    </row>
    <row r="17" ht="15" customHeight="1">
      <c r="B17" s="287"/>
      <c r="C17" s="288"/>
      <c r="D17" s="288"/>
      <c r="E17" s="289" t="s">
        <v>315</v>
      </c>
      <c r="F17" s="286" t="s">
        <v>316</v>
      </c>
      <c r="G17" s="286"/>
      <c r="H17" s="286"/>
      <c r="I17" s="286"/>
      <c r="J17" s="286"/>
      <c r="K17" s="284"/>
    </row>
    <row r="18" ht="15" customHeight="1">
      <c r="B18" s="287"/>
      <c r="C18" s="288"/>
      <c r="D18" s="288"/>
      <c r="E18" s="289" t="s">
        <v>317</v>
      </c>
      <c r="F18" s="286" t="s">
        <v>318</v>
      </c>
      <c r="G18" s="286"/>
      <c r="H18" s="286"/>
      <c r="I18" s="286"/>
      <c r="J18" s="286"/>
      <c r="K18" s="284"/>
    </row>
    <row r="19" ht="15" customHeight="1">
      <c r="B19" s="287"/>
      <c r="C19" s="288"/>
      <c r="D19" s="288"/>
      <c r="E19" s="289" t="s">
        <v>319</v>
      </c>
      <c r="F19" s="286" t="s">
        <v>320</v>
      </c>
      <c r="G19" s="286"/>
      <c r="H19" s="286"/>
      <c r="I19" s="286"/>
      <c r="J19" s="286"/>
      <c r="K19" s="284"/>
    </row>
    <row r="20" ht="15" customHeight="1">
      <c r="B20" s="287"/>
      <c r="C20" s="288"/>
      <c r="D20" s="288"/>
      <c r="E20" s="289" t="s">
        <v>321</v>
      </c>
      <c r="F20" s="286" t="s">
        <v>322</v>
      </c>
      <c r="G20" s="286"/>
      <c r="H20" s="286"/>
      <c r="I20" s="286"/>
      <c r="J20" s="286"/>
      <c r="K20" s="284"/>
    </row>
    <row r="21" ht="15" customHeight="1">
      <c r="B21" s="287"/>
      <c r="C21" s="288"/>
      <c r="D21" s="288"/>
      <c r="E21" s="289" t="s">
        <v>323</v>
      </c>
      <c r="F21" s="286" t="s">
        <v>324</v>
      </c>
      <c r="G21" s="286"/>
      <c r="H21" s="286"/>
      <c r="I21" s="286"/>
      <c r="J21" s="286"/>
      <c r="K21" s="284"/>
    </row>
    <row r="22" ht="12.75" customHeight="1">
      <c r="B22" s="287"/>
      <c r="C22" s="288"/>
      <c r="D22" s="288"/>
      <c r="E22" s="288"/>
      <c r="F22" s="288"/>
      <c r="G22" s="288"/>
      <c r="H22" s="288"/>
      <c r="I22" s="288"/>
      <c r="J22" s="288"/>
      <c r="K22" s="284"/>
    </row>
    <row r="23" ht="15" customHeight="1">
      <c r="B23" s="287"/>
      <c r="C23" s="286" t="s">
        <v>325</v>
      </c>
      <c r="D23" s="286"/>
      <c r="E23" s="286"/>
      <c r="F23" s="286"/>
      <c r="G23" s="286"/>
      <c r="H23" s="286"/>
      <c r="I23" s="286"/>
      <c r="J23" s="286"/>
      <c r="K23" s="284"/>
    </row>
    <row r="24" ht="15" customHeight="1">
      <c r="B24" s="287"/>
      <c r="C24" s="286" t="s">
        <v>326</v>
      </c>
      <c r="D24" s="286"/>
      <c r="E24" s="286"/>
      <c r="F24" s="286"/>
      <c r="G24" s="286"/>
      <c r="H24" s="286"/>
      <c r="I24" s="286"/>
      <c r="J24" s="286"/>
      <c r="K24" s="284"/>
    </row>
    <row r="25" ht="15" customHeight="1">
      <c r="B25" s="287"/>
      <c r="C25" s="286"/>
      <c r="D25" s="286" t="s">
        <v>327</v>
      </c>
      <c r="E25" s="286"/>
      <c r="F25" s="286"/>
      <c r="G25" s="286"/>
      <c r="H25" s="286"/>
      <c r="I25" s="286"/>
      <c r="J25" s="286"/>
      <c r="K25" s="284"/>
    </row>
    <row r="26" ht="15" customHeight="1">
      <c r="B26" s="287"/>
      <c r="C26" s="288"/>
      <c r="D26" s="286" t="s">
        <v>328</v>
      </c>
      <c r="E26" s="286"/>
      <c r="F26" s="286"/>
      <c r="G26" s="286"/>
      <c r="H26" s="286"/>
      <c r="I26" s="286"/>
      <c r="J26" s="286"/>
      <c r="K26" s="284"/>
    </row>
    <row r="27" ht="12.75" customHeight="1">
      <c r="B27" s="287"/>
      <c r="C27" s="288"/>
      <c r="D27" s="288"/>
      <c r="E27" s="288"/>
      <c r="F27" s="288"/>
      <c r="G27" s="288"/>
      <c r="H27" s="288"/>
      <c r="I27" s="288"/>
      <c r="J27" s="288"/>
      <c r="K27" s="284"/>
    </row>
    <row r="28" ht="15" customHeight="1">
      <c r="B28" s="287"/>
      <c r="C28" s="288"/>
      <c r="D28" s="286" t="s">
        <v>329</v>
      </c>
      <c r="E28" s="286"/>
      <c r="F28" s="286"/>
      <c r="G28" s="286"/>
      <c r="H28" s="286"/>
      <c r="I28" s="286"/>
      <c r="J28" s="286"/>
      <c r="K28" s="284"/>
    </row>
    <row r="29" ht="15" customHeight="1">
      <c r="B29" s="287"/>
      <c r="C29" s="288"/>
      <c r="D29" s="286" t="s">
        <v>330</v>
      </c>
      <c r="E29" s="286"/>
      <c r="F29" s="286"/>
      <c r="G29" s="286"/>
      <c r="H29" s="286"/>
      <c r="I29" s="286"/>
      <c r="J29" s="286"/>
      <c r="K29" s="284"/>
    </row>
    <row r="30" ht="12.75" customHeight="1">
      <c r="B30" s="287"/>
      <c r="C30" s="288"/>
      <c r="D30" s="288"/>
      <c r="E30" s="288"/>
      <c r="F30" s="288"/>
      <c r="G30" s="288"/>
      <c r="H30" s="288"/>
      <c r="I30" s="288"/>
      <c r="J30" s="288"/>
      <c r="K30" s="284"/>
    </row>
    <row r="31" ht="15" customHeight="1">
      <c r="B31" s="287"/>
      <c r="C31" s="288"/>
      <c r="D31" s="286" t="s">
        <v>331</v>
      </c>
      <c r="E31" s="286"/>
      <c r="F31" s="286"/>
      <c r="G31" s="286"/>
      <c r="H31" s="286"/>
      <c r="I31" s="286"/>
      <c r="J31" s="286"/>
      <c r="K31" s="284"/>
    </row>
    <row r="32" ht="15" customHeight="1">
      <c r="B32" s="287"/>
      <c r="C32" s="288"/>
      <c r="D32" s="286" t="s">
        <v>332</v>
      </c>
      <c r="E32" s="286"/>
      <c r="F32" s="286"/>
      <c r="G32" s="286"/>
      <c r="H32" s="286"/>
      <c r="I32" s="286"/>
      <c r="J32" s="286"/>
      <c r="K32" s="284"/>
    </row>
    <row r="33" ht="15" customHeight="1">
      <c r="B33" s="287"/>
      <c r="C33" s="288"/>
      <c r="D33" s="286" t="s">
        <v>333</v>
      </c>
      <c r="E33" s="286"/>
      <c r="F33" s="286"/>
      <c r="G33" s="286"/>
      <c r="H33" s="286"/>
      <c r="I33" s="286"/>
      <c r="J33" s="286"/>
      <c r="K33" s="284"/>
    </row>
    <row r="34" ht="15" customHeight="1">
      <c r="B34" s="287"/>
      <c r="C34" s="288"/>
      <c r="D34" s="286"/>
      <c r="E34" s="290" t="s">
        <v>105</v>
      </c>
      <c r="F34" s="286"/>
      <c r="G34" s="286" t="s">
        <v>334</v>
      </c>
      <c r="H34" s="286"/>
      <c r="I34" s="286"/>
      <c r="J34" s="286"/>
      <c r="K34" s="284"/>
    </row>
    <row r="35" ht="30.75" customHeight="1">
      <c r="B35" s="287"/>
      <c r="C35" s="288"/>
      <c r="D35" s="286"/>
      <c r="E35" s="290" t="s">
        <v>335</v>
      </c>
      <c r="F35" s="286"/>
      <c r="G35" s="286" t="s">
        <v>336</v>
      </c>
      <c r="H35" s="286"/>
      <c r="I35" s="286"/>
      <c r="J35" s="286"/>
      <c r="K35" s="284"/>
    </row>
    <row r="36" ht="15" customHeight="1">
      <c r="B36" s="287"/>
      <c r="C36" s="288"/>
      <c r="D36" s="286"/>
      <c r="E36" s="290" t="s">
        <v>51</v>
      </c>
      <c r="F36" s="286"/>
      <c r="G36" s="286" t="s">
        <v>337</v>
      </c>
      <c r="H36" s="286"/>
      <c r="I36" s="286"/>
      <c r="J36" s="286"/>
      <c r="K36" s="284"/>
    </row>
    <row r="37" ht="15" customHeight="1">
      <c r="B37" s="287"/>
      <c r="C37" s="288"/>
      <c r="D37" s="286"/>
      <c r="E37" s="290" t="s">
        <v>106</v>
      </c>
      <c r="F37" s="286"/>
      <c r="G37" s="286" t="s">
        <v>338</v>
      </c>
      <c r="H37" s="286"/>
      <c r="I37" s="286"/>
      <c r="J37" s="286"/>
      <c r="K37" s="284"/>
    </row>
    <row r="38" ht="15" customHeight="1">
      <c r="B38" s="287"/>
      <c r="C38" s="288"/>
      <c r="D38" s="286"/>
      <c r="E38" s="290" t="s">
        <v>107</v>
      </c>
      <c r="F38" s="286"/>
      <c r="G38" s="286" t="s">
        <v>339</v>
      </c>
      <c r="H38" s="286"/>
      <c r="I38" s="286"/>
      <c r="J38" s="286"/>
      <c r="K38" s="284"/>
    </row>
    <row r="39" ht="15" customHeight="1">
      <c r="B39" s="287"/>
      <c r="C39" s="288"/>
      <c r="D39" s="286"/>
      <c r="E39" s="290" t="s">
        <v>108</v>
      </c>
      <c r="F39" s="286"/>
      <c r="G39" s="286" t="s">
        <v>340</v>
      </c>
      <c r="H39" s="286"/>
      <c r="I39" s="286"/>
      <c r="J39" s="286"/>
      <c r="K39" s="284"/>
    </row>
    <row r="40" ht="15" customHeight="1">
      <c r="B40" s="287"/>
      <c r="C40" s="288"/>
      <c r="D40" s="286"/>
      <c r="E40" s="290" t="s">
        <v>341</v>
      </c>
      <c r="F40" s="286"/>
      <c r="G40" s="286" t="s">
        <v>342</v>
      </c>
      <c r="H40" s="286"/>
      <c r="I40" s="286"/>
      <c r="J40" s="286"/>
      <c r="K40" s="284"/>
    </row>
    <row r="41" ht="15" customHeight="1">
      <c r="B41" s="287"/>
      <c r="C41" s="288"/>
      <c r="D41" s="286"/>
      <c r="E41" s="290"/>
      <c r="F41" s="286"/>
      <c r="G41" s="286" t="s">
        <v>343</v>
      </c>
      <c r="H41" s="286"/>
      <c r="I41" s="286"/>
      <c r="J41" s="286"/>
      <c r="K41" s="284"/>
    </row>
    <row r="42" ht="15" customHeight="1">
      <c r="B42" s="287"/>
      <c r="C42" s="288"/>
      <c r="D42" s="286"/>
      <c r="E42" s="290" t="s">
        <v>344</v>
      </c>
      <c r="F42" s="286"/>
      <c r="G42" s="286" t="s">
        <v>345</v>
      </c>
      <c r="H42" s="286"/>
      <c r="I42" s="286"/>
      <c r="J42" s="286"/>
      <c r="K42" s="284"/>
    </row>
    <row r="43" ht="15" customHeight="1">
      <c r="B43" s="287"/>
      <c r="C43" s="288"/>
      <c r="D43" s="286"/>
      <c r="E43" s="290" t="s">
        <v>110</v>
      </c>
      <c r="F43" s="286"/>
      <c r="G43" s="286" t="s">
        <v>346</v>
      </c>
      <c r="H43" s="286"/>
      <c r="I43" s="286"/>
      <c r="J43" s="286"/>
      <c r="K43" s="284"/>
    </row>
    <row r="44" ht="12.75" customHeight="1">
      <c r="B44" s="287"/>
      <c r="C44" s="288"/>
      <c r="D44" s="286"/>
      <c r="E44" s="286"/>
      <c r="F44" s="286"/>
      <c r="G44" s="286"/>
      <c r="H44" s="286"/>
      <c r="I44" s="286"/>
      <c r="J44" s="286"/>
      <c r="K44" s="284"/>
    </row>
    <row r="45" ht="15" customHeight="1">
      <c r="B45" s="287"/>
      <c r="C45" s="288"/>
      <c r="D45" s="286" t="s">
        <v>347</v>
      </c>
      <c r="E45" s="286"/>
      <c r="F45" s="286"/>
      <c r="G45" s="286"/>
      <c r="H45" s="286"/>
      <c r="I45" s="286"/>
      <c r="J45" s="286"/>
      <c r="K45" s="284"/>
    </row>
    <row r="46" ht="15" customHeight="1">
      <c r="B46" s="287"/>
      <c r="C46" s="288"/>
      <c r="D46" s="288"/>
      <c r="E46" s="286" t="s">
        <v>348</v>
      </c>
      <c r="F46" s="286"/>
      <c r="G46" s="286"/>
      <c r="H46" s="286"/>
      <c r="I46" s="286"/>
      <c r="J46" s="286"/>
      <c r="K46" s="284"/>
    </row>
    <row r="47" ht="15" customHeight="1">
      <c r="B47" s="287"/>
      <c r="C47" s="288"/>
      <c r="D47" s="288"/>
      <c r="E47" s="286" t="s">
        <v>349</v>
      </c>
      <c r="F47" s="286"/>
      <c r="G47" s="286"/>
      <c r="H47" s="286"/>
      <c r="I47" s="286"/>
      <c r="J47" s="286"/>
      <c r="K47" s="284"/>
    </row>
    <row r="48" ht="15" customHeight="1">
      <c r="B48" s="287"/>
      <c r="C48" s="288"/>
      <c r="D48" s="288"/>
      <c r="E48" s="286" t="s">
        <v>350</v>
      </c>
      <c r="F48" s="286"/>
      <c r="G48" s="286"/>
      <c r="H48" s="286"/>
      <c r="I48" s="286"/>
      <c r="J48" s="286"/>
      <c r="K48" s="284"/>
    </row>
    <row r="49" ht="15" customHeight="1">
      <c r="B49" s="287"/>
      <c r="C49" s="288"/>
      <c r="D49" s="286" t="s">
        <v>351</v>
      </c>
      <c r="E49" s="286"/>
      <c r="F49" s="286"/>
      <c r="G49" s="286"/>
      <c r="H49" s="286"/>
      <c r="I49" s="286"/>
      <c r="J49" s="286"/>
      <c r="K49" s="284"/>
    </row>
    <row r="50" ht="25.5" customHeight="1">
      <c r="B50" s="282"/>
      <c r="C50" s="283" t="s">
        <v>352</v>
      </c>
      <c r="D50" s="283"/>
      <c r="E50" s="283"/>
      <c r="F50" s="283"/>
      <c r="G50" s="283"/>
      <c r="H50" s="283"/>
      <c r="I50" s="283"/>
      <c r="J50" s="283"/>
      <c r="K50" s="284"/>
    </row>
    <row r="51" ht="5.25" customHeight="1">
      <c r="B51" s="282"/>
      <c r="C51" s="285"/>
      <c r="D51" s="285"/>
      <c r="E51" s="285"/>
      <c r="F51" s="285"/>
      <c r="G51" s="285"/>
      <c r="H51" s="285"/>
      <c r="I51" s="285"/>
      <c r="J51" s="285"/>
      <c r="K51" s="284"/>
    </row>
    <row r="52" ht="15" customHeight="1">
      <c r="B52" s="282"/>
      <c r="C52" s="286" t="s">
        <v>353</v>
      </c>
      <c r="D52" s="286"/>
      <c r="E52" s="286"/>
      <c r="F52" s="286"/>
      <c r="G52" s="286"/>
      <c r="H52" s="286"/>
      <c r="I52" s="286"/>
      <c r="J52" s="286"/>
      <c r="K52" s="284"/>
    </row>
    <row r="53" ht="15" customHeight="1">
      <c r="B53" s="282"/>
      <c r="C53" s="286" t="s">
        <v>354</v>
      </c>
      <c r="D53" s="286"/>
      <c r="E53" s="286"/>
      <c r="F53" s="286"/>
      <c r="G53" s="286"/>
      <c r="H53" s="286"/>
      <c r="I53" s="286"/>
      <c r="J53" s="286"/>
      <c r="K53" s="284"/>
    </row>
    <row r="54" ht="12.75" customHeight="1">
      <c r="B54" s="282"/>
      <c r="C54" s="286"/>
      <c r="D54" s="286"/>
      <c r="E54" s="286"/>
      <c r="F54" s="286"/>
      <c r="G54" s="286"/>
      <c r="H54" s="286"/>
      <c r="I54" s="286"/>
      <c r="J54" s="286"/>
      <c r="K54" s="284"/>
    </row>
    <row r="55" ht="15" customHeight="1">
      <c r="B55" s="282"/>
      <c r="C55" s="286" t="s">
        <v>355</v>
      </c>
      <c r="D55" s="286"/>
      <c r="E55" s="286"/>
      <c r="F55" s="286"/>
      <c r="G55" s="286"/>
      <c r="H55" s="286"/>
      <c r="I55" s="286"/>
      <c r="J55" s="286"/>
      <c r="K55" s="284"/>
    </row>
    <row r="56" ht="15" customHeight="1">
      <c r="B56" s="282"/>
      <c r="C56" s="288"/>
      <c r="D56" s="286" t="s">
        <v>356</v>
      </c>
      <c r="E56" s="286"/>
      <c r="F56" s="286"/>
      <c r="G56" s="286"/>
      <c r="H56" s="286"/>
      <c r="I56" s="286"/>
      <c r="J56" s="286"/>
      <c r="K56" s="284"/>
    </row>
    <row r="57" ht="15" customHeight="1">
      <c r="B57" s="282"/>
      <c r="C57" s="288"/>
      <c r="D57" s="286" t="s">
        <v>357</v>
      </c>
      <c r="E57" s="286"/>
      <c r="F57" s="286"/>
      <c r="G57" s="286"/>
      <c r="H57" s="286"/>
      <c r="I57" s="286"/>
      <c r="J57" s="286"/>
      <c r="K57" s="284"/>
    </row>
    <row r="58" ht="15" customHeight="1">
      <c r="B58" s="282"/>
      <c r="C58" s="288"/>
      <c r="D58" s="286" t="s">
        <v>358</v>
      </c>
      <c r="E58" s="286"/>
      <c r="F58" s="286"/>
      <c r="G58" s="286"/>
      <c r="H58" s="286"/>
      <c r="I58" s="286"/>
      <c r="J58" s="286"/>
      <c r="K58" s="284"/>
    </row>
    <row r="59" ht="15" customHeight="1">
      <c r="B59" s="282"/>
      <c r="C59" s="288"/>
      <c r="D59" s="286" t="s">
        <v>359</v>
      </c>
      <c r="E59" s="286"/>
      <c r="F59" s="286"/>
      <c r="G59" s="286"/>
      <c r="H59" s="286"/>
      <c r="I59" s="286"/>
      <c r="J59" s="286"/>
      <c r="K59" s="284"/>
    </row>
    <row r="60" ht="15" customHeight="1">
      <c r="B60" s="282"/>
      <c r="C60" s="288"/>
      <c r="D60" s="291" t="s">
        <v>360</v>
      </c>
      <c r="E60" s="291"/>
      <c r="F60" s="291"/>
      <c r="G60" s="291"/>
      <c r="H60" s="291"/>
      <c r="I60" s="291"/>
      <c r="J60" s="291"/>
      <c r="K60" s="284"/>
    </row>
    <row r="61" ht="15" customHeight="1">
      <c r="B61" s="282"/>
      <c r="C61" s="288"/>
      <c r="D61" s="286" t="s">
        <v>361</v>
      </c>
      <c r="E61" s="286"/>
      <c r="F61" s="286"/>
      <c r="G61" s="286"/>
      <c r="H61" s="286"/>
      <c r="I61" s="286"/>
      <c r="J61" s="286"/>
      <c r="K61" s="284"/>
    </row>
    <row r="62" ht="12.75" customHeight="1">
      <c r="B62" s="282"/>
      <c r="C62" s="288"/>
      <c r="D62" s="288"/>
      <c r="E62" s="292"/>
      <c r="F62" s="288"/>
      <c r="G62" s="288"/>
      <c r="H62" s="288"/>
      <c r="I62" s="288"/>
      <c r="J62" s="288"/>
      <c r="K62" s="284"/>
    </row>
    <row r="63" ht="15" customHeight="1">
      <c r="B63" s="282"/>
      <c r="C63" s="288"/>
      <c r="D63" s="286" t="s">
        <v>362</v>
      </c>
      <c r="E63" s="286"/>
      <c r="F63" s="286"/>
      <c r="G63" s="286"/>
      <c r="H63" s="286"/>
      <c r="I63" s="286"/>
      <c r="J63" s="286"/>
      <c r="K63" s="284"/>
    </row>
    <row r="64" ht="15" customHeight="1">
      <c r="B64" s="282"/>
      <c r="C64" s="288"/>
      <c r="D64" s="291" t="s">
        <v>363</v>
      </c>
      <c r="E64" s="291"/>
      <c r="F64" s="291"/>
      <c r="G64" s="291"/>
      <c r="H64" s="291"/>
      <c r="I64" s="291"/>
      <c r="J64" s="291"/>
      <c r="K64" s="284"/>
    </row>
    <row r="65" ht="15" customHeight="1">
      <c r="B65" s="282"/>
      <c r="C65" s="288"/>
      <c r="D65" s="286" t="s">
        <v>364</v>
      </c>
      <c r="E65" s="286"/>
      <c r="F65" s="286"/>
      <c r="G65" s="286"/>
      <c r="H65" s="286"/>
      <c r="I65" s="286"/>
      <c r="J65" s="286"/>
      <c r="K65" s="284"/>
    </row>
    <row r="66" ht="15" customHeight="1">
      <c r="B66" s="282"/>
      <c r="C66" s="288"/>
      <c r="D66" s="286" t="s">
        <v>365</v>
      </c>
      <c r="E66" s="286"/>
      <c r="F66" s="286"/>
      <c r="G66" s="286"/>
      <c r="H66" s="286"/>
      <c r="I66" s="286"/>
      <c r="J66" s="286"/>
      <c r="K66" s="284"/>
    </row>
    <row r="67" ht="15" customHeight="1">
      <c r="B67" s="282"/>
      <c r="C67" s="288"/>
      <c r="D67" s="286" t="s">
        <v>366</v>
      </c>
      <c r="E67" s="286"/>
      <c r="F67" s="286"/>
      <c r="G67" s="286"/>
      <c r="H67" s="286"/>
      <c r="I67" s="286"/>
      <c r="J67" s="286"/>
      <c r="K67" s="284"/>
    </row>
    <row r="68" ht="15" customHeight="1">
      <c r="B68" s="282"/>
      <c r="C68" s="288"/>
      <c r="D68" s="286" t="s">
        <v>367</v>
      </c>
      <c r="E68" s="286"/>
      <c r="F68" s="286"/>
      <c r="G68" s="286"/>
      <c r="H68" s="286"/>
      <c r="I68" s="286"/>
      <c r="J68" s="286"/>
      <c r="K68" s="284"/>
    </row>
    <row r="69" ht="12.75" customHeight="1">
      <c r="B69" s="293"/>
      <c r="C69" s="294"/>
      <c r="D69" s="294"/>
      <c r="E69" s="294"/>
      <c r="F69" s="294"/>
      <c r="G69" s="294"/>
      <c r="H69" s="294"/>
      <c r="I69" s="294"/>
      <c r="J69" s="294"/>
      <c r="K69" s="295"/>
    </row>
    <row r="70" ht="18.75" customHeight="1">
      <c r="B70" s="296"/>
      <c r="C70" s="296"/>
      <c r="D70" s="296"/>
      <c r="E70" s="296"/>
      <c r="F70" s="296"/>
      <c r="G70" s="296"/>
      <c r="H70" s="296"/>
      <c r="I70" s="296"/>
      <c r="J70" s="296"/>
      <c r="K70" s="297"/>
    </row>
    <row r="71" ht="18.75" customHeight="1">
      <c r="B71" s="297"/>
      <c r="C71" s="297"/>
      <c r="D71" s="297"/>
      <c r="E71" s="297"/>
      <c r="F71" s="297"/>
      <c r="G71" s="297"/>
      <c r="H71" s="297"/>
      <c r="I71" s="297"/>
      <c r="J71" s="297"/>
      <c r="K71" s="297"/>
    </row>
    <row r="72" ht="7.5" customHeight="1">
      <c r="B72" s="298"/>
      <c r="C72" s="299"/>
      <c r="D72" s="299"/>
      <c r="E72" s="299"/>
      <c r="F72" s="299"/>
      <c r="G72" s="299"/>
      <c r="H72" s="299"/>
      <c r="I72" s="299"/>
      <c r="J72" s="299"/>
      <c r="K72" s="300"/>
    </row>
    <row r="73" ht="45" customHeight="1">
      <c r="B73" s="301"/>
      <c r="C73" s="302" t="s">
        <v>85</v>
      </c>
      <c r="D73" s="302"/>
      <c r="E73" s="302"/>
      <c r="F73" s="302"/>
      <c r="G73" s="302"/>
      <c r="H73" s="302"/>
      <c r="I73" s="302"/>
      <c r="J73" s="302"/>
      <c r="K73" s="303"/>
    </row>
    <row r="74" ht="17.25" customHeight="1">
      <c r="B74" s="301"/>
      <c r="C74" s="304" t="s">
        <v>368</v>
      </c>
      <c r="D74" s="304"/>
      <c r="E74" s="304"/>
      <c r="F74" s="304" t="s">
        <v>369</v>
      </c>
      <c r="G74" s="305"/>
      <c r="H74" s="304" t="s">
        <v>106</v>
      </c>
      <c r="I74" s="304" t="s">
        <v>55</v>
      </c>
      <c r="J74" s="304" t="s">
        <v>370</v>
      </c>
      <c r="K74" s="303"/>
    </row>
    <row r="75" ht="17.25" customHeight="1">
      <c r="B75" s="301"/>
      <c r="C75" s="306" t="s">
        <v>371</v>
      </c>
      <c r="D75" s="306"/>
      <c r="E75" s="306"/>
      <c r="F75" s="307" t="s">
        <v>372</v>
      </c>
      <c r="G75" s="308"/>
      <c r="H75" s="306"/>
      <c r="I75" s="306"/>
      <c r="J75" s="306" t="s">
        <v>373</v>
      </c>
      <c r="K75" s="303"/>
    </row>
    <row r="76" ht="5.25" customHeight="1">
      <c r="B76" s="301"/>
      <c r="C76" s="309"/>
      <c r="D76" s="309"/>
      <c r="E76" s="309"/>
      <c r="F76" s="309"/>
      <c r="G76" s="310"/>
      <c r="H76" s="309"/>
      <c r="I76" s="309"/>
      <c r="J76" s="309"/>
      <c r="K76" s="303"/>
    </row>
    <row r="77" ht="15" customHeight="1">
      <c r="B77" s="301"/>
      <c r="C77" s="290" t="s">
        <v>51</v>
      </c>
      <c r="D77" s="309"/>
      <c r="E77" s="309"/>
      <c r="F77" s="311" t="s">
        <v>374</v>
      </c>
      <c r="G77" s="310"/>
      <c r="H77" s="290" t="s">
        <v>375</v>
      </c>
      <c r="I77" s="290" t="s">
        <v>376</v>
      </c>
      <c r="J77" s="290">
        <v>20</v>
      </c>
      <c r="K77" s="303"/>
    </row>
    <row r="78" ht="15" customHeight="1">
      <c r="B78" s="301"/>
      <c r="C78" s="290" t="s">
        <v>377</v>
      </c>
      <c r="D78" s="290"/>
      <c r="E78" s="290"/>
      <c r="F78" s="311" t="s">
        <v>374</v>
      </c>
      <c r="G78" s="310"/>
      <c r="H78" s="290" t="s">
        <v>378</v>
      </c>
      <c r="I78" s="290" t="s">
        <v>376</v>
      </c>
      <c r="J78" s="290">
        <v>120</v>
      </c>
      <c r="K78" s="303"/>
    </row>
    <row r="79" ht="15" customHeight="1">
      <c r="B79" s="312"/>
      <c r="C79" s="290" t="s">
        <v>379</v>
      </c>
      <c r="D79" s="290"/>
      <c r="E79" s="290"/>
      <c r="F79" s="311" t="s">
        <v>380</v>
      </c>
      <c r="G79" s="310"/>
      <c r="H79" s="290" t="s">
        <v>381</v>
      </c>
      <c r="I79" s="290" t="s">
        <v>376</v>
      </c>
      <c r="J79" s="290">
        <v>50</v>
      </c>
      <c r="K79" s="303"/>
    </row>
    <row r="80" ht="15" customHeight="1">
      <c r="B80" s="312"/>
      <c r="C80" s="290" t="s">
        <v>382</v>
      </c>
      <c r="D80" s="290"/>
      <c r="E80" s="290"/>
      <c r="F80" s="311" t="s">
        <v>374</v>
      </c>
      <c r="G80" s="310"/>
      <c r="H80" s="290" t="s">
        <v>383</v>
      </c>
      <c r="I80" s="290" t="s">
        <v>384</v>
      </c>
      <c r="J80" s="290"/>
      <c r="K80" s="303"/>
    </row>
    <row r="81" ht="15" customHeight="1">
      <c r="B81" s="312"/>
      <c r="C81" s="313" t="s">
        <v>385</v>
      </c>
      <c r="D81" s="313"/>
      <c r="E81" s="313"/>
      <c r="F81" s="314" t="s">
        <v>380</v>
      </c>
      <c r="G81" s="313"/>
      <c r="H81" s="313" t="s">
        <v>386</v>
      </c>
      <c r="I81" s="313" t="s">
        <v>376</v>
      </c>
      <c r="J81" s="313">
        <v>15</v>
      </c>
      <c r="K81" s="303"/>
    </row>
    <row r="82" ht="15" customHeight="1">
      <c r="B82" s="312"/>
      <c r="C82" s="313" t="s">
        <v>387</v>
      </c>
      <c r="D82" s="313"/>
      <c r="E82" s="313"/>
      <c r="F82" s="314" t="s">
        <v>380</v>
      </c>
      <c r="G82" s="313"/>
      <c r="H82" s="313" t="s">
        <v>388</v>
      </c>
      <c r="I82" s="313" t="s">
        <v>376</v>
      </c>
      <c r="J82" s="313">
        <v>15</v>
      </c>
      <c r="K82" s="303"/>
    </row>
    <row r="83" ht="15" customHeight="1">
      <c r="B83" s="312"/>
      <c r="C83" s="313" t="s">
        <v>389</v>
      </c>
      <c r="D83" s="313"/>
      <c r="E83" s="313"/>
      <c r="F83" s="314" t="s">
        <v>380</v>
      </c>
      <c r="G83" s="313"/>
      <c r="H83" s="313" t="s">
        <v>390</v>
      </c>
      <c r="I83" s="313" t="s">
        <v>376</v>
      </c>
      <c r="J83" s="313">
        <v>20</v>
      </c>
      <c r="K83" s="303"/>
    </row>
    <row r="84" ht="15" customHeight="1">
      <c r="B84" s="312"/>
      <c r="C84" s="313" t="s">
        <v>391</v>
      </c>
      <c r="D84" s="313"/>
      <c r="E84" s="313"/>
      <c r="F84" s="314" t="s">
        <v>380</v>
      </c>
      <c r="G84" s="313"/>
      <c r="H84" s="313" t="s">
        <v>392</v>
      </c>
      <c r="I84" s="313" t="s">
        <v>376</v>
      </c>
      <c r="J84" s="313">
        <v>20</v>
      </c>
      <c r="K84" s="303"/>
    </row>
    <row r="85" ht="15" customHeight="1">
      <c r="B85" s="312"/>
      <c r="C85" s="290" t="s">
        <v>393</v>
      </c>
      <c r="D85" s="290"/>
      <c r="E85" s="290"/>
      <c r="F85" s="311" t="s">
        <v>380</v>
      </c>
      <c r="G85" s="310"/>
      <c r="H85" s="290" t="s">
        <v>394</v>
      </c>
      <c r="I85" s="290" t="s">
        <v>376</v>
      </c>
      <c r="J85" s="290">
        <v>50</v>
      </c>
      <c r="K85" s="303"/>
    </row>
    <row r="86" ht="15" customHeight="1">
      <c r="B86" s="312"/>
      <c r="C86" s="290" t="s">
        <v>395</v>
      </c>
      <c r="D86" s="290"/>
      <c r="E86" s="290"/>
      <c r="F86" s="311" t="s">
        <v>380</v>
      </c>
      <c r="G86" s="310"/>
      <c r="H86" s="290" t="s">
        <v>396</v>
      </c>
      <c r="I86" s="290" t="s">
        <v>376</v>
      </c>
      <c r="J86" s="290">
        <v>20</v>
      </c>
      <c r="K86" s="303"/>
    </row>
    <row r="87" ht="15" customHeight="1">
      <c r="B87" s="312"/>
      <c r="C87" s="290" t="s">
        <v>397</v>
      </c>
      <c r="D87" s="290"/>
      <c r="E87" s="290"/>
      <c r="F87" s="311" t="s">
        <v>380</v>
      </c>
      <c r="G87" s="310"/>
      <c r="H87" s="290" t="s">
        <v>398</v>
      </c>
      <c r="I87" s="290" t="s">
        <v>376</v>
      </c>
      <c r="J87" s="290">
        <v>20</v>
      </c>
      <c r="K87" s="303"/>
    </row>
    <row r="88" ht="15" customHeight="1">
      <c r="B88" s="312"/>
      <c r="C88" s="290" t="s">
        <v>399</v>
      </c>
      <c r="D88" s="290"/>
      <c r="E88" s="290"/>
      <c r="F88" s="311" t="s">
        <v>380</v>
      </c>
      <c r="G88" s="310"/>
      <c r="H88" s="290" t="s">
        <v>400</v>
      </c>
      <c r="I88" s="290" t="s">
        <v>376</v>
      </c>
      <c r="J88" s="290">
        <v>50</v>
      </c>
      <c r="K88" s="303"/>
    </row>
    <row r="89" ht="15" customHeight="1">
      <c r="B89" s="312"/>
      <c r="C89" s="290" t="s">
        <v>401</v>
      </c>
      <c r="D89" s="290"/>
      <c r="E89" s="290"/>
      <c r="F89" s="311" t="s">
        <v>380</v>
      </c>
      <c r="G89" s="310"/>
      <c r="H89" s="290" t="s">
        <v>401</v>
      </c>
      <c r="I89" s="290" t="s">
        <v>376</v>
      </c>
      <c r="J89" s="290">
        <v>50</v>
      </c>
      <c r="K89" s="303"/>
    </row>
    <row r="90" ht="15" customHeight="1">
      <c r="B90" s="312"/>
      <c r="C90" s="290" t="s">
        <v>111</v>
      </c>
      <c r="D90" s="290"/>
      <c r="E90" s="290"/>
      <c r="F90" s="311" t="s">
        <v>380</v>
      </c>
      <c r="G90" s="310"/>
      <c r="H90" s="290" t="s">
        <v>402</v>
      </c>
      <c r="I90" s="290" t="s">
        <v>376</v>
      </c>
      <c r="J90" s="290">
        <v>255</v>
      </c>
      <c r="K90" s="303"/>
    </row>
    <row r="91" ht="15" customHeight="1">
      <c r="B91" s="312"/>
      <c r="C91" s="290" t="s">
        <v>403</v>
      </c>
      <c r="D91" s="290"/>
      <c r="E91" s="290"/>
      <c r="F91" s="311" t="s">
        <v>374</v>
      </c>
      <c r="G91" s="310"/>
      <c r="H91" s="290" t="s">
        <v>404</v>
      </c>
      <c r="I91" s="290" t="s">
        <v>405</v>
      </c>
      <c r="J91" s="290"/>
      <c r="K91" s="303"/>
    </row>
    <row r="92" ht="15" customHeight="1">
      <c r="B92" s="312"/>
      <c r="C92" s="290" t="s">
        <v>406</v>
      </c>
      <c r="D92" s="290"/>
      <c r="E92" s="290"/>
      <c r="F92" s="311" t="s">
        <v>374</v>
      </c>
      <c r="G92" s="310"/>
      <c r="H92" s="290" t="s">
        <v>407</v>
      </c>
      <c r="I92" s="290" t="s">
        <v>408</v>
      </c>
      <c r="J92" s="290"/>
      <c r="K92" s="303"/>
    </row>
    <row r="93" ht="15" customHeight="1">
      <c r="B93" s="312"/>
      <c r="C93" s="290" t="s">
        <v>409</v>
      </c>
      <c r="D93" s="290"/>
      <c r="E93" s="290"/>
      <c r="F93" s="311" t="s">
        <v>374</v>
      </c>
      <c r="G93" s="310"/>
      <c r="H93" s="290" t="s">
        <v>409</v>
      </c>
      <c r="I93" s="290" t="s">
        <v>408</v>
      </c>
      <c r="J93" s="290"/>
      <c r="K93" s="303"/>
    </row>
    <row r="94" ht="15" customHeight="1">
      <c r="B94" s="312"/>
      <c r="C94" s="290" t="s">
        <v>36</v>
      </c>
      <c r="D94" s="290"/>
      <c r="E94" s="290"/>
      <c r="F94" s="311" t="s">
        <v>374</v>
      </c>
      <c r="G94" s="310"/>
      <c r="H94" s="290" t="s">
        <v>410</v>
      </c>
      <c r="I94" s="290" t="s">
        <v>408</v>
      </c>
      <c r="J94" s="290"/>
      <c r="K94" s="303"/>
    </row>
    <row r="95" ht="15" customHeight="1">
      <c r="B95" s="312"/>
      <c r="C95" s="290" t="s">
        <v>46</v>
      </c>
      <c r="D95" s="290"/>
      <c r="E95" s="290"/>
      <c r="F95" s="311" t="s">
        <v>374</v>
      </c>
      <c r="G95" s="310"/>
      <c r="H95" s="290" t="s">
        <v>411</v>
      </c>
      <c r="I95" s="290" t="s">
        <v>408</v>
      </c>
      <c r="J95" s="290"/>
      <c r="K95" s="303"/>
    </row>
    <row r="96" ht="15" customHeight="1">
      <c r="B96" s="315"/>
      <c r="C96" s="316"/>
      <c r="D96" s="316"/>
      <c r="E96" s="316"/>
      <c r="F96" s="316"/>
      <c r="G96" s="316"/>
      <c r="H96" s="316"/>
      <c r="I96" s="316"/>
      <c r="J96" s="316"/>
      <c r="K96" s="317"/>
    </row>
    <row r="97" ht="18.75" customHeight="1">
      <c r="B97" s="318"/>
      <c r="C97" s="319"/>
      <c r="D97" s="319"/>
      <c r="E97" s="319"/>
      <c r="F97" s="319"/>
      <c r="G97" s="319"/>
      <c r="H97" s="319"/>
      <c r="I97" s="319"/>
      <c r="J97" s="319"/>
      <c r="K97" s="318"/>
    </row>
    <row r="98" ht="18.75" customHeight="1">
      <c r="B98" s="297"/>
      <c r="C98" s="297"/>
      <c r="D98" s="297"/>
      <c r="E98" s="297"/>
      <c r="F98" s="297"/>
      <c r="G98" s="297"/>
      <c r="H98" s="297"/>
      <c r="I98" s="297"/>
      <c r="J98" s="297"/>
      <c r="K98" s="297"/>
    </row>
    <row r="99" ht="7.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300"/>
    </row>
    <row r="100" ht="45" customHeight="1">
      <c r="B100" s="301"/>
      <c r="C100" s="302" t="s">
        <v>412</v>
      </c>
      <c r="D100" s="302"/>
      <c r="E100" s="302"/>
      <c r="F100" s="302"/>
      <c r="G100" s="302"/>
      <c r="H100" s="302"/>
      <c r="I100" s="302"/>
      <c r="J100" s="302"/>
      <c r="K100" s="303"/>
    </row>
    <row r="101" ht="17.25" customHeight="1">
      <c r="B101" s="301"/>
      <c r="C101" s="304" t="s">
        <v>368</v>
      </c>
      <c r="D101" s="304"/>
      <c r="E101" s="304"/>
      <c r="F101" s="304" t="s">
        <v>369</v>
      </c>
      <c r="G101" s="305"/>
      <c r="H101" s="304" t="s">
        <v>106</v>
      </c>
      <c r="I101" s="304" t="s">
        <v>55</v>
      </c>
      <c r="J101" s="304" t="s">
        <v>370</v>
      </c>
      <c r="K101" s="303"/>
    </row>
    <row r="102" ht="17.25" customHeight="1">
      <c r="B102" s="301"/>
      <c r="C102" s="306" t="s">
        <v>371</v>
      </c>
      <c r="D102" s="306"/>
      <c r="E102" s="306"/>
      <c r="F102" s="307" t="s">
        <v>372</v>
      </c>
      <c r="G102" s="308"/>
      <c r="H102" s="306"/>
      <c r="I102" s="306"/>
      <c r="J102" s="306" t="s">
        <v>373</v>
      </c>
      <c r="K102" s="303"/>
    </row>
    <row r="103" ht="5.25" customHeight="1">
      <c r="B103" s="301"/>
      <c r="C103" s="304"/>
      <c r="D103" s="304"/>
      <c r="E103" s="304"/>
      <c r="F103" s="304"/>
      <c r="G103" s="320"/>
      <c r="H103" s="304"/>
      <c r="I103" s="304"/>
      <c r="J103" s="304"/>
      <c r="K103" s="303"/>
    </row>
    <row r="104" ht="15" customHeight="1">
      <c r="B104" s="301"/>
      <c r="C104" s="290" t="s">
        <v>51</v>
      </c>
      <c r="D104" s="309"/>
      <c r="E104" s="309"/>
      <c r="F104" s="311" t="s">
        <v>374</v>
      </c>
      <c r="G104" s="320"/>
      <c r="H104" s="290" t="s">
        <v>413</v>
      </c>
      <c r="I104" s="290" t="s">
        <v>376</v>
      </c>
      <c r="J104" s="290">
        <v>20</v>
      </c>
      <c r="K104" s="303"/>
    </row>
    <row r="105" ht="15" customHeight="1">
      <c r="B105" s="301"/>
      <c r="C105" s="290" t="s">
        <v>377</v>
      </c>
      <c r="D105" s="290"/>
      <c r="E105" s="290"/>
      <c r="F105" s="311" t="s">
        <v>374</v>
      </c>
      <c r="G105" s="290"/>
      <c r="H105" s="290" t="s">
        <v>413</v>
      </c>
      <c r="I105" s="290" t="s">
        <v>376</v>
      </c>
      <c r="J105" s="290">
        <v>120</v>
      </c>
      <c r="K105" s="303"/>
    </row>
    <row r="106" ht="15" customHeight="1">
      <c r="B106" s="312"/>
      <c r="C106" s="290" t="s">
        <v>379</v>
      </c>
      <c r="D106" s="290"/>
      <c r="E106" s="290"/>
      <c r="F106" s="311" t="s">
        <v>380</v>
      </c>
      <c r="G106" s="290"/>
      <c r="H106" s="290" t="s">
        <v>413</v>
      </c>
      <c r="I106" s="290" t="s">
        <v>376</v>
      </c>
      <c r="J106" s="290">
        <v>50</v>
      </c>
      <c r="K106" s="303"/>
    </row>
    <row r="107" ht="15" customHeight="1">
      <c r="B107" s="312"/>
      <c r="C107" s="290" t="s">
        <v>382</v>
      </c>
      <c r="D107" s="290"/>
      <c r="E107" s="290"/>
      <c r="F107" s="311" t="s">
        <v>374</v>
      </c>
      <c r="G107" s="290"/>
      <c r="H107" s="290" t="s">
        <v>413</v>
      </c>
      <c r="I107" s="290" t="s">
        <v>384</v>
      </c>
      <c r="J107" s="290"/>
      <c r="K107" s="303"/>
    </row>
    <row r="108" ht="15" customHeight="1">
      <c r="B108" s="312"/>
      <c r="C108" s="290" t="s">
        <v>393</v>
      </c>
      <c r="D108" s="290"/>
      <c r="E108" s="290"/>
      <c r="F108" s="311" t="s">
        <v>380</v>
      </c>
      <c r="G108" s="290"/>
      <c r="H108" s="290" t="s">
        <v>413</v>
      </c>
      <c r="I108" s="290" t="s">
        <v>376</v>
      </c>
      <c r="J108" s="290">
        <v>50</v>
      </c>
      <c r="K108" s="303"/>
    </row>
    <row r="109" ht="15" customHeight="1">
      <c r="B109" s="312"/>
      <c r="C109" s="290" t="s">
        <v>401</v>
      </c>
      <c r="D109" s="290"/>
      <c r="E109" s="290"/>
      <c r="F109" s="311" t="s">
        <v>380</v>
      </c>
      <c r="G109" s="290"/>
      <c r="H109" s="290" t="s">
        <v>413</v>
      </c>
      <c r="I109" s="290" t="s">
        <v>376</v>
      </c>
      <c r="J109" s="290">
        <v>50</v>
      </c>
      <c r="K109" s="303"/>
    </row>
    <row r="110" ht="15" customHeight="1">
      <c r="B110" s="312"/>
      <c r="C110" s="290" t="s">
        <v>399</v>
      </c>
      <c r="D110" s="290"/>
      <c r="E110" s="290"/>
      <c r="F110" s="311" t="s">
        <v>380</v>
      </c>
      <c r="G110" s="290"/>
      <c r="H110" s="290" t="s">
        <v>413</v>
      </c>
      <c r="I110" s="290" t="s">
        <v>376</v>
      </c>
      <c r="J110" s="290">
        <v>50</v>
      </c>
      <c r="K110" s="303"/>
    </row>
    <row r="111" ht="15" customHeight="1">
      <c r="B111" s="312"/>
      <c r="C111" s="290" t="s">
        <v>51</v>
      </c>
      <c r="D111" s="290"/>
      <c r="E111" s="290"/>
      <c r="F111" s="311" t="s">
        <v>374</v>
      </c>
      <c r="G111" s="290"/>
      <c r="H111" s="290" t="s">
        <v>414</v>
      </c>
      <c r="I111" s="290" t="s">
        <v>376</v>
      </c>
      <c r="J111" s="290">
        <v>20</v>
      </c>
      <c r="K111" s="303"/>
    </row>
    <row r="112" ht="15" customHeight="1">
      <c r="B112" s="312"/>
      <c r="C112" s="290" t="s">
        <v>415</v>
      </c>
      <c r="D112" s="290"/>
      <c r="E112" s="290"/>
      <c r="F112" s="311" t="s">
        <v>374</v>
      </c>
      <c r="G112" s="290"/>
      <c r="H112" s="290" t="s">
        <v>416</v>
      </c>
      <c r="I112" s="290" t="s">
        <v>376</v>
      </c>
      <c r="J112" s="290">
        <v>120</v>
      </c>
      <c r="K112" s="303"/>
    </row>
    <row r="113" ht="15" customHeight="1">
      <c r="B113" s="312"/>
      <c r="C113" s="290" t="s">
        <v>36</v>
      </c>
      <c r="D113" s="290"/>
      <c r="E113" s="290"/>
      <c r="F113" s="311" t="s">
        <v>374</v>
      </c>
      <c r="G113" s="290"/>
      <c r="H113" s="290" t="s">
        <v>417</v>
      </c>
      <c r="I113" s="290" t="s">
        <v>408</v>
      </c>
      <c r="J113" s="290"/>
      <c r="K113" s="303"/>
    </row>
    <row r="114" ht="15" customHeight="1">
      <c r="B114" s="312"/>
      <c r="C114" s="290" t="s">
        <v>46</v>
      </c>
      <c r="D114" s="290"/>
      <c r="E114" s="290"/>
      <c r="F114" s="311" t="s">
        <v>374</v>
      </c>
      <c r="G114" s="290"/>
      <c r="H114" s="290" t="s">
        <v>418</v>
      </c>
      <c r="I114" s="290" t="s">
        <v>408</v>
      </c>
      <c r="J114" s="290"/>
      <c r="K114" s="303"/>
    </row>
    <row r="115" ht="15" customHeight="1">
      <c r="B115" s="312"/>
      <c r="C115" s="290" t="s">
        <v>55</v>
      </c>
      <c r="D115" s="290"/>
      <c r="E115" s="290"/>
      <c r="F115" s="311" t="s">
        <v>374</v>
      </c>
      <c r="G115" s="290"/>
      <c r="H115" s="290" t="s">
        <v>419</v>
      </c>
      <c r="I115" s="290" t="s">
        <v>420</v>
      </c>
      <c r="J115" s="290"/>
      <c r="K115" s="303"/>
    </row>
    <row r="116" ht="15" customHeight="1">
      <c r="B116" s="315"/>
      <c r="C116" s="321"/>
      <c r="D116" s="321"/>
      <c r="E116" s="321"/>
      <c r="F116" s="321"/>
      <c r="G116" s="321"/>
      <c r="H116" s="321"/>
      <c r="I116" s="321"/>
      <c r="J116" s="321"/>
      <c r="K116" s="317"/>
    </row>
    <row r="117" ht="18.75" customHeight="1">
      <c r="B117" s="322"/>
      <c r="C117" s="286"/>
      <c r="D117" s="286"/>
      <c r="E117" s="286"/>
      <c r="F117" s="323"/>
      <c r="G117" s="286"/>
      <c r="H117" s="286"/>
      <c r="I117" s="286"/>
      <c r="J117" s="286"/>
      <c r="K117" s="322"/>
    </row>
    <row r="118" ht="18.75" customHeight="1">
      <c r="B118" s="297"/>
      <c r="C118" s="297"/>
      <c r="D118" s="297"/>
      <c r="E118" s="297"/>
      <c r="F118" s="297"/>
      <c r="G118" s="297"/>
      <c r="H118" s="297"/>
      <c r="I118" s="297"/>
      <c r="J118" s="297"/>
      <c r="K118" s="297"/>
    </row>
    <row r="119" ht="7.5" customHeight="1">
      <c r="B119" s="324"/>
      <c r="C119" s="325"/>
      <c r="D119" s="325"/>
      <c r="E119" s="325"/>
      <c r="F119" s="325"/>
      <c r="G119" s="325"/>
      <c r="H119" s="325"/>
      <c r="I119" s="325"/>
      <c r="J119" s="325"/>
      <c r="K119" s="326"/>
    </row>
    <row r="120" ht="45" customHeight="1">
      <c r="B120" s="327"/>
      <c r="C120" s="280" t="s">
        <v>421</v>
      </c>
      <c r="D120" s="280"/>
      <c r="E120" s="280"/>
      <c r="F120" s="280"/>
      <c r="G120" s="280"/>
      <c r="H120" s="280"/>
      <c r="I120" s="280"/>
      <c r="J120" s="280"/>
      <c r="K120" s="328"/>
    </row>
    <row r="121" ht="17.25" customHeight="1">
      <c r="B121" s="329"/>
      <c r="C121" s="304" t="s">
        <v>368</v>
      </c>
      <c r="D121" s="304"/>
      <c r="E121" s="304"/>
      <c r="F121" s="304" t="s">
        <v>369</v>
      </c>
      <c r="G121" s="305"/>
      <c r="H121" s="304" t="s">
        <v>106</v>
      </c>
      <c r="I121" s="304" t="s">
        <v>55</v>
      </c>
      <c r="J121" s="304" t="s">
        <v>370</v>
      </c>
      <c r="K121" s="330"/>
    </row>
    <row r="122" ht="17.25" customHeight="1">
      <c r="B122" s="329"/>
      <c r="C122" s="306" t="s">
        <v>371</v>
      </c>
      <c r="D122" s="306"/>
      <c r="E122" s="306"/>
      <c r="F122" s="307" t="s">
        <v>372</v>
      </c>
      <c r="G122" s="308"/>
      <c r="H122" s="306"/>
      <c r="I122" s="306"/>
      <c r="J122" s="306" t="s">
        <v>373</v>
      </c>
      <c r="K122" s="330"/>
    </row>
    <row r="123" ht="5.25" customHeight="1">
      <c r="B123" s="331"/>
      <c r="C123" s="309"/>
      <c r="D123" s="309"/>
      <c r="E123" s="309"/>
      <c r="F123" s="309"/>
      <c r="G123" s="290"/>
      <c r="H123" s="309"/>
      <c r="I123" s="309"/>
      <c r="J123" s="309"/>
      <c r="K123" s="332"/>
    </row>
    <row r="124" ht="15" customHeight="1">
      <c r="B124" s="331"/>
      <c r="C124" s="290" t="s">
        <v>377</v>
      </c>
      <c r="D124" s="309"/>
      <c r="E124" s="309"/>
      <c r="F124" s="311" t="s">
        <v>374</v>
      </c>
      <c r="G124" s="290"/>
      <c r="H124" s="290" t="s">
        <v>413</v>
      </c>
      <c r="I124" s="290" t="s">
        <v>376</v>
      </c>
      <c r="J124" s="290">
        <v>120</v>
      </c>
      <c r="K124" s="333"/>
    </row>
    <row r="125" ht="15" customHeight="1">
      <c r="B125" s="331"/>
      <c r="C125" s="290" t="s">
        <v>422</v>
      </c>
      <c r="D125" s="290"/>
      <c r="E125" s="290"/>
      <c r="F125" s="311" t="s">
        <v>374</v>
      </c>
      <c r="G125" s="290"/>
      <c r="H125" s="290" t="s">
        <v>423</v>
      </c>
      <c r="I125" s="290" t="s">
        <v>376</v>
      </c>
      <c r="J125" s="290" t="s">
        <v>424</v>
      </c>
      <c r="K125" s="333"/>
    </row>
    <row r="126" ht="15" customHeight="1">
      <c r="B126" s="331"/>
      <c r="C126" s="290" t="s">
        <v>323</v>
      </c>
      <c r="D126" s="290"/>
      <c r="E126" s="290"/>
      <c r="F126" s="311" t="s">
        <v>374</v>
      </c>
      <c r="G126" s="290"/>
      <c r="H126" s="290" t="s">
        <v>425</v>
      </c>
      <c r="I126" s="290" t="s">
        <v>376</v>
      </c>
      <c r="J126" s="290" t="s">
        <v>424</v>
      </c>
      <c r="K126" s="333"/>
    </row>
    <row r="127" ht="15" customHeight="1">
      <c r="B127" s="331"/>
      <c r="C127" s="290" t="s">
        <v>385</v>
      </c>
      <c r="D127" s="290"/>
      <c r="E127" s="290"/>
      <c r="F127" s="311" t="s">
        <v>380</v>
      </c>
      <c r="G127" s="290"/>
      <c r="H127" s="290" t="s">
        <v>386</v>
      </c>
      <c r="I127" s="290" t="s">
        <v>376</v>
      </c>
      <c r="J127" s="290">
        <v>15</v>
      </c>
      <c r="K127" s="333"/>
    </row>
    <row r="128" ht="15" customHeight="1">
      <c r="B128" s="331"/>
      <c r="C128" s="313" t="s">
        <v>387</v>
      </c>
      <c r="D128" s="313"/>
      <c r="E128" s="313"/>
      <c r="F128" s="314" t="s">
        <v>380</v>
      </c>
      <c r="G128" s="313"/>
      <c r="H128" s="313" t="s">
        <v>388</v>
      </c>
      <c r="I128" s="313" t="s">
        <v>376</v>
      </c>
      <c r="J128" s="313">
        <v>15</v>
      </c>
      <c r="K128" s="333"/>
    </row>
    <row r="129" ht="15" customHeight="1">
      <c r="B129" s="331"/>
      <c r="C129" s="313" t="s">
        <v>389</v>
      </c>
      <c r="D129" s="313"/>
      <c r="E129" s="313"/>
      <c r="F129" s="314" t="s">
        <v>380</v>
      </c>
      <c r="G129" s="313"/>
      <c r="H129" s="313" t="s">
        <v>390</v>
      </c>
      <c r="I129" s="313" t="s">
        <v>376</v>
      </c>
      <c r="J129" s="313">
        <v>20</v>
      </c>
      <c r="K129" s="333"/>
    </row>
    <row r="130" ht="15" customHeight="1">
      <c r="B130" s="331"/>
      <c r="C130" s="313" t="s">
        <v>391</v>
      </c>
      <c r="D130" s="313"/>
      <c r="E130" s="313"/>
      <c r="F130" s="314" t="s">
        <v>380</v>
      </c>
      <c r="G130" s="313"/>
      <c r="H130" s="313" t="s">
        <v>392</v>
      </c>
      <c r="I130" s="313" t="s">
        <v>376</v>
      </c>
      <c r="J130" s="313">
        <v>20</v>
      </c>
      <c r="K130" s="333"/>
    </row>
    <row r="131" ht="15" customHeight="1">
      <c r="B131" s="331"/>
      <c r="C131" s="290" t="s">
        <v>379</v>
      </c>
      <c r="D131" s="290"/>
      <c r="E131" s="290"/>
      <c r="F131" s="311" t="s">
        <v>380</v>
      </c>
      <c r="G131" s="290"/>
      <c r="H131" s="290" t="s">
        <v>413</v>
      </c>
      <c r="I131" s="290" t="s">
        <v>376</v>
      </c>
      <c r="J131" s="290">
        <v>50</v>
      </c>
      <c r="K131" s="333"/>
    </row>
    <row r="132" ht="15" customHeight="1">
      <c r="B132" s="331"/>
      <c r="C132" s="290" t="s">
        <v>393</v>
      </c>
      <c r="D132" s="290"/>
      <c r="E132" s="290"/>
      <c r="F132" s="311" t="s">
        <v>380</v>
      </c>
      <c r="G132" s="290"/>
      <c r="H132" s="290" t="s">
        <v>413</v>
      </c>
      <c r="I132" s="290" t="s">
        <v>376</v>
      </c>
      <c r="J132" s="290">
        <v>50</v>
      </c>
      <c r="K132" s="333"/>
    </row>
    <row r="133" ht="15" customHeight="1">
      <c r="B133" s="331"/>
      <c r="C133" s="290" t="s">
        <v>399</v>
      </c>
      <c r="D133" s="290"/>
      <c r="E133" s="290"/>
      <c r="F133" s="311" t="s">
        <v>380</v>
      </c>
      <c r="G133" s="290"/>
      <c r="H133" s="290" t="s">
        <v>413</v>
      </c>
      <c r="I133" s="290" t="s">
        <v>376</v>
      </c>
      <c r="J133" s="290">
        <v>50</v>
      </c>
      <c r="K133" s="333"/>
    </row>
    <row r="134" ht="15" customHeight="1">
      <c r="B134" s="331"/>
      <c r="C134" s="290" t="s">
        <v>401</v>
      </c>
      <c r="D134" s="290"/>
      <c r="E134" s="290"/>
      <c r="F134" s="311" t="s">
        <v>380</v>
      </c>
      <c r="G134" s="290"/>
      <c r="H134" s="290" t="s">
        <v>413</v>
      </c>
      <c r="I134" s="290" t="s">
        <v>376</v>
      </c>
      <c r="J134" s="290">
        <v>50</v>
      </c>
      <c r="K134" s="333"/>
    </row>
    <row r="135" ht="15" customHeight="1">
      <c r="B135" s="331"/>
      <c r="C135" s="290" t="s">
        <v>111</v>
      </c>
      <c r="D135" s="290"/>
      <c r="E135" s="290"/>
      <c r="F135" s="311" t="s">
        <v>380</v>
      </c>
      <c r="G135" s="290"/>
      <c r="H135" s="290" t="s">
        <v>426</v>
      </c>
      <c r="I135" s="290" t="s">
        <v>376</v>
      </c>
      <c r="J135" s="290">
        <v>255</v>
      </c>
      <c r="K135" s="333"/>
    </row>
    <row r="136" ht="15" customHeight="1">
      <c r="B136" s="331"/>
      <c r="C136" s="290" t="s">
        <v>403</v>
      </c>
      <c r="D136" s="290"/>
      <c r="E136" s="290"/>
      <c r="F136" s="311" t="s">
        <v>374</v>
      </c>
      <c r="G136" s="290"/>
      <c r="H136" s="290" t="s">
        <v>427</v>
      </c>
      <c r="I136" s="290" t="s">
        <v>405</v>
      </c>
      <c r="J136" s="290"/>
      <c r="K136" s="333"/>
    </row>
    <row r="137" ht="15" customHeight="1">
      <c r="B137" s="331"/>
      <c r="C137" s="290" t="s">
        <v>406</v>
      </c>
      <c r="D137" s="290"/>
      <c r="E137" s="290"/>
      <c r="F137" s="311" t="s">
        <v>374</v>
      </c>
      <c r="G137" s="290"/>
      <c r="H137" s="290" t="s">
        <v>428</v>
      </c>
      <c r="I137" s="290" t="s">
        <v>408</v>
      </c>
      <c r="J137" s="290"/>
      <c r="K137" s="333"/>
    </row>
    <row r="138" ht="15" customHeight="1">
      <c r="B138" s="331"/>
      <c r="C138" s="290" t="s">
        <v>409</v>
      </c>
      <c r="D138" s="290"/>
      <c r="E138" s="290"/>
      <c r="F138" s="311" t="s">
        <v>374</v>
      </c>
      <c r="G138" s="290"/>
      <c r="H138" s="290" t="s">
        <v>409</v>
      </c>
      <c r="I138" s="290" t="s">
        <v>408</v>
      </c>
      <c r="J138" s="290"/>
      <c r="K138" s="333"/>
    </row>
    <row r="139" ht="15" customHeight="1">
      <c r="B139" s="331"/>
      <c r="C139" s="290" t="s">
        <v>36</v>
      </c>
      <c r="D139" s="290"/>
      <c r="E139" s="290"/>
      <c r="F139" s="311" t="s">
        <v>374</v>
      </c>
      <c r="G139" s="290"/>
      <c r="H139" s="290" t="s">
        <v>429</v>
      </c>
      <c r="I139" s="290" t="s">
        <v>408</v>
      </c>
      <c r="J139" s="290"/>
      <c r="K139" s="333"/>
    </row>
    <row r="140" ht="15" customHeight="1">
      <c r="B140" s="331"/>
      <c r="C140" s="290" t="s">
        <v>430</v>
      </c>
      <c r="D140" s="290"/>
      <c r="E140" s="290"/>
      <c r="F140" s="311" t="s">
        <v>374</v>
      </c>
      <c r="G140" s="290"/>
      <c r="H140" s="290" t="s">
        <v>431</v>
      </c>
      <c r="I140" s="290" t="s">
        <v>408</v>
      </c>
      <c r="J140" s="290"/>
      <c r="K140" s="333"/>
    </row>
    <row r="141" ht="15" customHeight="1">
      <c r="B141" s="334"/>
      <c r="C141" s="335"/>
      <c r="D141" s="335"/>
      <c r="E141" s="335"/>
      <c r="F141" s="335"/>
      <c r="G141" s="335"/>
      <c r="H141" s="335"/>
      <c r="I141" s="335"/>
      <c r="J141" s="335"/>
      <c r="K141" s="336"/>
    </row>
    <row r="142" ht="18.75" customHeight="1">
      <c r="B142" s="286"/>
      <c r="C142" s="286"/>
      <c r="D142" s="286"/>
      <c r="E142" s="286"/>
      <c r="F142" s="323"/>
      <c r="G142" s="286"/>
      <c r="H142" s="286"/>
      <c r="I142" s="286"/>
      <c r="J142" s="286"/>
      <c r="K142" s="286"/>
    </row>
    <row r="143" ht="18.75" customHeight="1">
      <c r="B143" s="297"/>
      <c r="C143" s="297"/>
      <c r="D143" s="297"/>
      <c r="E143" s="297"/>
      <c r="F143" s="297"/>
      <c r="G143" s="297"/>
      <c r="H143" s="297"/>
      <c r="I143" s="297"/>
      <c r="J143" s="297"/>
      <c r="K143" s="297"/>
    </row>
    <row r="144" ht="7.5" customHeight="1">
      <c r="B144" s="298"/>
      <c r="C144" s="299"/>
      <c r="D144" s="299"/>
      <c r="E144" s="299"/>
      <c r="F144" s="299"/>
      <c r="G144" s="299"/>
      <c r="H144" s="299"/>
      <c r="I144" s="299"/>
      <c r="J144" s="299"/>
      <c r="K144" s="300"/>
    </row>
    <row r="145" ht="45" customHeight="1">
      <c r="B145" s="301"/>
      <c r="C145" s="302" t="s">
        <v>432</v>
      </c>
      <c r="D145" s="302"/>
      <c r="E145" s="302"/>
      <c r="F145" s="302"/>
      <c r="G145" s="302"/>
      <c r="H145" s="302"/>
      <c r="I145" s="302"/>
      <c r="J145" s="302"/>
      <c r="K145" s="303"/>
    </row>
    <row r="146" ht="17.25" customHeight="1">
      <c r="B146" s="301"/>
      <c r="C146" s="304" t="s">
        <v>368</v>
      </c>
      <c r="D146" s="304"/>
      <c r="E146" s="304"/>
      <c r="F146" s="304" t="s">
        <v>369</v>
      </c>
      <c r="G146" s="305"/>
      <c r="H146" s="304" t="s">
        <v>106</v>
      </c>
      <c r="I146" s="304" t="s">
        <v>55</v>
      </c>
      <c r="J146" s="304" t="s">
        <v>370</v>
      </c>
      <c r="K146" s="303"/>
    </row>
    <row r="147" ht="17.25" customHeight="1">
      <c r="B147" s="301"/>
      <c r="C147" s="306" t="s">
        <v>371</v>
      </c>
      <c r="D147" s="306"/>
      <c r="E147" s="306"/>
      <c r="F147" s="307" t="s">
        <v>372</v>
      </c>
      <c r="G147" s="308"/>
      <c r="H147" s="306"/>
      <c r="I147" s="306"/>
      <c r="J147" s="306" t="s">
        <v>373</v>
      </c>
      <c r="K147" s="303"/>
    </row>
    <row r="148" ht="5.25" customHeight="1">
      <c r="B148" s="312"/>
      <c r="C148" s="309"/>
      <c r="D148" s="309"/>
      <c r="E148" s="309"/>
      <c r="F148" s="309"/>
      <c r="G148" s="310"/>
      <c r="H148" s="309"/>
      <c r="I148" s="309"/>
      <c r="J148" s="309"/>
      <c r="K148" s="333"/>
    </row>
    <row r="149" ht="15" customHeight="1">
      <c r="B149" s="312"/>
      <c r="C149" s="337" t="s">
        <v>377</v>
      </c>
      <c r="D149" s="290"/>
      <c r="E149" s="290"/>
      <c r="F149" s="338" t="s">
        <v>374</v>
      </c>
      <c r="G149" s="290"/>
      <c r="H149" s="337" t="s">
        <v>413</v>
      </c>
      <c r="I149" s="337" t="s">
        <v>376</v>
      </c>
      <c r="J149" s="337">
        <v>120</v>
      </c>
      <c r="K149" s="333"/>
    </row>
    <row r="150" ht="15" customHeight="1">
      <c r="B150" s="312"/>
      <c r="C150" s="337" t="s">
        <v>422</v>
      </c>
      <c r="D150" s="290"/>
      <c r="E150" s="290"/>
      <c r="F150" s="338" t="s">
        <v>374</v>
      </c>
      <c r="G150" s="290"/>
      <c r="H150" s="337" t="s">
        <v>433</v>
      </c>
      <c r="I150" s="337" t="s">
        <v>376</v>
      </c>
      <c r="J150" s="337" t="s">
        <v>424</v>
      </c>
      <c r="K150" s="333"/>
    </row>
    <row r="151" ht="15" customHeight="1">
      <c r="B151" s="312"/>
      <c r="C151" s="337" t="s">
        <v>323</v>
      </c>
      <c r="D151" s="290"/>
      <c r="E151" s="290"/>
      <c r="F151" s="338" t="s">
        <v>374</v>
      </c>
      <c r="G151" s="290"/>
      <c r="H151" s="337" t="s">
        <v>434</v>
      </c>
      <c r="I151" s="337" t="s">
        <v>376</v>
      </c>
      <c r="J151" s="337" t="s">
        <v>424</v>
      </c>
      <c r="K151" s="333"/>
    </row>
    <row r="152" ht="15" customHeight="1">
      <c r="B152" s="312"/>
      <c r="C152" s="337" t="s">
        <v>379</v>
      </c>
      <c r="D152" s="290"/>
      <c r="E152" s="290"/>
      <c r="F152" s="338" t="s">
        <v>380</v>
      </c>
      <c r="G152" s="290"/>
      <c r="H152" s="337" t="s">
        <v>413</v>
      </c>
      <c r="I152" s="337" t="s">
        <v>376</v>
      </c>
      <c r="J152" s="337">
        <v>50</v>
      </c>
      <c r="K152" s="333"/>
    </row>
    <row r="153" ht="15" customHeight="1">
      <c r="B153" s="312"/>
      <c r="C153" s="337" t="s">
        <v>382</v>
      </c>
      <c r="D153" s="290"/>
      <c r="E153" s="290"/>
      <c r="F153" s="338" t="s">
        <v>374</v>
      </c>
      <c r="G153" s="290"/>
      <c r="H153" s="337" t="s">
        <v>413</v>
      </c>
      <c r="I153" s="337" t="s">
        <v>384</v>
      </c>
      <c r="J153" s="337"/>
      <c r="K153" s="333"/>
    </row>
    <row r="154" ht="15" customHeight="1">
      <c r="B154" s="312"/>
      <c r="C154" s="337" t="s">
        <v>393</v>
      </c>
      <c r="D154" s="290"/>
      <c r="E154" s="290"/>
      <c r="F154" s="338" t="s">
        <v>380</v>
      </c>
      <c r="G154" s="290"/>
      <c r="H154" s="337" t="s">
        <v>413</v>
      </c>
      <c r="I154" s="337" t="s">
        <v>376</v>
      </c>
      <c r="J154" s="337">
        <v>50</v>
      </c>
      <c r="K154" s="333"/>
    </row>
    <row r="155" ht="15" customHeight="1">
      <c r="B155" s="312"/>
      <c r="C155" s="337" t="s">
        <v>401</v>
      </c>
      <c r="D155" s="290"/>
      <c r="E155" s="290"/>
      <c r="F155" s="338" t="s">
        <v>380</v>
      </c>
      <c r="G155" s="290"/>
      <c r="H155" s="337" t="s">
        <v>413</v>
      </c>
      <c r="I155" s="337" t="s">
        <v>376</v>
      </c>
      <c r="J155" s="337">
        <v>50</v>
      </c>
      <c r="K155" s="333"/>
    </row>
    <row r="156" ht="15" customHeight="1">
      <c r="B156" s="312"/>
      <c r="C156" s="337" t="s">
        <v>399</v>
      </c>
      <c r="D156" s="290"/>
      <c r="E156" s="290"/>
      <c r="F156" s="338" t="s">
        <v>380</v>
      </c>
      <c r="G156" s="290"/>
      <c r="H156" s="337" t="s">
        <v>413</v>
      </c>
      <c r="I156" s="337" t="s">
        <v>376</v>
      </c>
      <c r="J156" s="337">
        <v>50</v>
      </c>
      <c r="K156" s="333"/>
    </row>
    <row r="157" ht="15" customHeight="1">
      <c r="B157" s="312"/>
      <c r="C157" s="337" t="s">
        <v>90</v>
      </c>
      <c r="D157" s="290"/>
      <c r="E157" s="290"/>
      <c r="F157" s="338" t="s">
        <v>374</v>
      </c>
      <c r="G157" s="290"/>
      <c r="H157" s="337" t="s">
        <v>435</v>
      </c>
      <c r="I157" s="337" t="s">
        <v>376</v>
      </c>
      <c r="J157" s="337" t="s">
        <v>436</v>
      </c>
      <c r="K157" s="333"/>
    </row>
    <row r="158" ht="15" customHeight="1">
      <c r="B158" s="312"/>
      <c r="C158" s="337" t="s">
        <v>437</v>
      </c>
      <c r="D158" s="290"/>
      <c r="E158" s="290"/>
      <c r="F158" s="338" t="s">
        <v>374</v>
      </c>
      <c r="G158" s="290"/>
      <c r="H158" s="337" t="s">
        <v>438</v>
      </c>
      <c r="I158" s="337" t="s">
        <v>408</v>
      </c>
      <c r="J158" s="337"/>
      <c r="K158" s="333"/>
    </row>
    <row r="159" ht="15" customHeight="1">
      <c r="B159" s="339"/>
      <c r="C159" s="321"/>
      <c r="D159" s="321"/>
      <c r="E159" s="321"/>
      <c r="F159" s="321"/>
      <c r="G159" s="321"/>
      <c r="H159" s="321"/>
      <c r="I159" s="321"/>
      <c r="J159" s="321"/>
      <c r="K159" s="340"/>
    </row>
    <row r="160" ht="18.75" customHeight="1">
      <c r="B160" s="286"/>
      <c r="C160" s="290"/>
      <c r="D160" s="290"/>
      <c r="E160" s="290"/>
      <c r="F160" s="311"/>
      <c r="G160" s="290"/>
      <c r="H160" s="290"/>
      <c r="I160" s="290"/>
      <c r="J160" s="290"/>
      <c r="K160" s="286"/>
    </row>
    <row r="161" ht="18.75" customHeight="1">
      <c r="B161" s="297"/>
      <c r="C161" s="297"/>
      <c r="D161" s="297"/>
      <c r="E161" s="297"/>
      <c r="F161" s="297"/>
      <c r="G161" s="297"/>
      <c r="H161" s="297"/>
      <c r="I161" s="297"/>
      <c r="J161" s="297"/>
      <c r="K161" s="297"/>
    </row>
    <row r="162" ht="7.5" customHeight="1">
      <c r="B162" s="276"/>
      <c r="C162" s="277"/>
      <c r="D162" s="277"/>
      <c r="E162" s="277"/>
      <c r="F162" s="277"/>
      <c r="G162" s="277"/>
      <c r="H162" s="277"/>
      <c r="I162" s="277"/>
      <c r="J162" s="277"/>
      <c r="K162" s="278"/>
    </row>
    <row r="163" ht="45" customHeight="1">
      <c r="B163" s="279"/>
      <c r="C163" s="280" t="s">
        <v>439</v>
      </c>
      <c r="D163" s="280"/>
      <c r="E163" s="280"/>
      <c r="F163" s="280"/>
      <c r="G163" s="280"/>
      <c r="H163" s="280"/>
      <c r="I163" s="280"/>
      <c r="J163" s="280"/>
      <c r="K163" s="281"/>
    </row>
    <row r="164" ht="17.25" customHeight="1">
      <c r="B164" s="279"/>
      <c r="C164" s="304" t="s">
        <v>368</v>
      </c>
      <c r="D164" s="304"/>
      <c r="E164" s="304"/>
      <c r="F164" s="304" t="s">
        <v>369</v>
      </c>
      <c r="G164" s="341"/>
      <c r="H164" s="342" t="s">
        <v>106</v>
      </c>
      <c r="I164" s="342" t="s">
        <v>55</v>
      </c>
      <c r="J164" s="304" t="s">
        <v>370</v>
      </c>
      <c r="K164" s="281"/>
    </row>
    <row r="165" ht="17.25" customHeight="1">
      <c r="B165" s="282"/>
      <c r="C165" s="306" t="s">
        <v>371</v>
      </c>
      <c r="D165" s="306"/>
      <c r="E165" s="306"/>
      <c r="F165" s="307" t="s">
        <v>372</v>
      </c>
      <c r="G165" s="343"/>
      <c r="H165" s="344"/>
      <c r="I165" s="344"/>
      <c r="J165" s="306" t="s">
        <v>373</v>
      </c>
      <c r="K165" s="284"/>
    </row>
    <row r="166" ht="5.25" customHeight="1">
      <c r="B166" s="312"/>
      <c r="C166" s="309"/>
      <c r="D166" s="309"/>
      <c r="E166" s="309"/>
      <c r="F166" s="309"/>
      <c r="G166" s="310"/>
      <c r="H166" s="309"/>
      <c r="I166" s="309"/>
      <c r="J166" s="309"/>
      <c r="K166" s="333"/>
    </row>
    <row r="167" ht="15" customHeight="1">
      <c r="B167" s="312"/>
      <c r="C167" s="290" t="s">
        <v>377</v>
      </c>
      <c r="D167" s="290"/>
      <c r="E167" s="290"/>
      <c r="F167" s="311" t="s">
        <v>374</v>
      </c>
      <c r="G167" s="290"/>
      <c r="H167" s="290" t="s">
        <v>413</v>
      </c>
      <c r="I167" s="290" t="s">
        <v>376</v>
      </c>
      <c r="J167" s="290">
        <v>120</v>
      </c>
      <c r="K167" s="333"/>
    </row>
    <row r="168" ht="15" customHeight="1">
      <c r="B168" s="312"/>
      <c r="C168" s="290" t="s">
        <v>422</v>
      </c>
      <c r="D168" s="290"/>
      <c r="E168" s="290"/>
      <c r="F168" s="311" t="s">
        <v>374</v>
      </c>
      <c r="G168" s="290"/>
      <c r="H168" s="290" t="s">
        <v>423</v>
      </c>
      <c r="I168" s="290" t="s">
        <v>376</v>
      </c>
      <c r="J168" s="290" t="s">
        <v>424</v>
      </c>
      <c r="K168" s="333"/>
    </row>
    <row r="169" ht="15" customHeight="1">
      <c r="B169" s="312"/>
      <c r="C169" s="290" t="s">
        <v>323</v>
      </c>
      <c r="D169" s="290"/>
      <c r="E169" s="290"/>
      <c r="F169" s="311" t="s">
        <v>374</v>
      </c>
      <c r="G169" s="290"/>
      <c r="H169" s="290" t="s">
        <v>440</v>
      </c>
      <c r="I169" s="290" t="s">
        <v>376</v>
      </c>
      <c r="J169" s="290" t="s">
        <v>424</v>
      </c>
      <c r="K169" s="333"/>
    </row>
    <row r="170" ht="15" customHeight="1">
      <c r="B170" s="312"/>
      <c r="C170" s="290" t="s">
        <v>379</v>
      </c>
      <c r="D170" s="290"/>
      <c r="E170" s="290"/>
      <c r="F170" s="311" t="s">
        <v>380</v>
      </c>
      <c r="G170" s="290"/>
      <c r="H170" s="290" t="s">
        <v>440</v>
      </c>
      <c r="I170" s="290" t="s">
        <v>376</v>
      </c>
      <c r="J170" s="290">
        <v>50</v>
      </c>
      <c r="K170" s="333"/>
    </row>
    <row r="171" ht="15" customHeight="1">
      <c r="B171" s="312"/>
      <c r="C171" s="290" t="s">
        <v>382</v>
      </c>
      <c r="D171" s="290"/>
      <c r="E171" s="290"/>
      <c r="F171" s="311" t="s">
        <v>374</v>
      </c>
      <c r="G171" s="290"/>
      <c r="H171" s="290" t="s">
        <v>440</v>
      </c>
      <c r="I171" s="290" t="s">
        <v>384</v>
      </c>
      <c r="J171" s="290"/>
      <c r="K171" s="333"/>
    </row>
    <row r="172" ht="15" customHeight="1">
      <c r="B172" s="312"/>
      <c r="C172" s="290" t="s">
        <v>393</v>
      </c>
      <c r="D172" s="290"/>
      <c r="E172" s="290"/>
      <c r="F172" s="311" t="s">
        <v>380</v>
      </c>
      <c r="G172" s="290"/>
      <c r="H172" s="290" t="s">
        <v>440</v>
      </c>
      <c r="I172" s="290" t="s">
        <v>376</v>
      </c>
      <c r="J172" s="290">
        <v>50</v>
      </c>
      <c r="K172" s="333"/>
    </row>
    <row r="173" ht="15" customHeight="1">
      <c r="B173" s="312"/>
      <c r="C173" s="290" t="s">
        <v>401</v>
      </c>
      <c r="D173" s="290"/>
      <c r="E173" s="290"/>
      <c r="F173" s="311" t="s">
        <v>380</v>
      </c>
      <c r="G173" s="290"/>
      <c r="H173" s="290" t="s">
        <v>440</v>
      </c>
      <c r="I173" s="290" t="s">
        <v>376</v>
      </c>
      <c r="J173" s="290">
        <v>50</v>
      </c>
      <c r="K173" s="333"/>
    </row>
    <row r="174" ht="15" customHeight="1">
      <c r="B174" s="312"/>
      <c r="C174" s="290" t="s">
        <v>399</v>
      </c>
      <c r="D174" s="290"/>
      <c r="E174" s="290"/>
      <c r="F174" s="311" t="s">
        <v>380</v>
      </c>
      <c r="G174" s="290"/>
      <c r="H174" s="290" t="s">
        <v>440</v>
      </c>
      <c r="I174" s="290" t="s">
        <v>376</v>
      </c>
      <c r="J174" s="290">
        <v>50</v>
      </c>
      <c r="K174" s="333"/>
    </row>
    <row r="175" ht="15" customHeight="1">
      <c r="B175" s="312"/>
      <c r="C175" s="290" t="s">
        <v>105</v>
      </c>
      <c r="D175" s="290"/>
      <c r="E175" s="290"/>
      <c r="F175" s="311" t="s">
        <v>374</v>
      </c>
      <c r="G175" s="290"/>
      <c r="H175" s="290" t="s">
        <v>441</v>
      </c>
      <c r="I175" s="290" t="s">
        <v>442</v>
      </c>
      <c r="J175" s="290"/>
      <c r="K175" s="333"/>
    </row>
    <row r="176" ht="15" customHeight="1">
      <c r="B176" s="312"/>
      <c r="C176" s="290" t="s">
        <v>55</v>
      </c>
      <c r="D176" s="290"/>
      <c r="E176" s="290"/>
      <c r="F176" s="311" t="s">
        <v>374</v>
      </c>
      <c r="G176" s="290"/>
      <c r="H176" s="290" t="s">
        <v>443</v>
      </c>
      <c r="I176" s="290" t="s">
        <v>444</v>
      </c>
      <c r="J176" s="290">
        <v>1</v>
      </c>
      <c r="K176" s="333"/>
    </row>
    <row r="177" ht="15" customHeight="1">
      <c r="B177" s="312"/>
      <c r="C177" s="290" t="s">
        <v>51</v>
      </c>
      <c r="D177" s="290"/>
      <c r="E177" s="290"/>
      <c r="F177" s="311" t="s">
        <v>374</v>
      </c>
      <c r="G177" s="290"/>
      <c r="H177" s="290" t="s">
        <v>445</v>
      </c>
      <c r="I177" s="290" t="s">
        <v>376</v>
      </c>
      <c r="J177" s="290">
        <v>20</v>
      </c>
      <c r="K177" s="333"/>
    </row>
    <row r="178" ht="15" customHeight="1">
      <c r="B178" s="312"/>
      <c r="C178" s="290" t="s">
        <v>106</v>
      </c>
      <c r="D178" s="290"/>
      <c r="E178" s="290"/>
      <c r="F178" s="311" t="s">
        <v>374</v>
      </c>
      <c r="G178" s="290"/>
      <c r="H178" s="290" t="s">
        <v>446</v>
      </c>
      <c r="I178" s="290" t="s">
        <v>376</v>
      </c>
      <c r="J178" s="290">
        <v>255</v>
      </c>
      <c r="K178" s="333"/>
    </row>
    <row r="179" ht="15" customHeight="1">
      <c r="B179" s="312"/>
      <c r="C179" s="290" t="s">
        <v>107</v>
      </c>
      <c r="D179" s="290"/>
      <c r="E179" s="290"/>
      <c r="F179" s="311" t="s">
        <v>374</v>
      </c>
      <c r="G179" s="290"/>
      <c r="H179" s="290" t="s">
        <v>339</v>
      </c>
      <c r="I179" s="290" t="s">
        <v>376</v>
      </c>
      <c r="J179" s="290">
        <v>10</v>
      </c>
      <c r="K179" s="333"/>
    </row>
    <row r="180" ht="15" customHeight="1">
      <c r="B180" s="312"/>
      <c r="C180" s="290" t="s">
        <v>108</v>
      </c>
      <c r="D180" s="290"/>
      <c r="E180" s="290"/>
      <c r="F180" s="311" t="s">
        <v>374</v>
      </c>
      <c r="G180" s="290"/>
      <c r="H180" s="290" t="s">
        <v>447</v>
      </c>
      <c r="I180" s="290" t="s">
        <v>408</v>
      </c>
      <c r="J180" s="290"/>
      <c r="K180" s="333"/>
    </row>
    <row r="181" ht="15" customHeight="1">
      <c r="B181" s="312"/>
      <c r="C181" s="290" t="s">
        <v>448</v>
      </c>
      <c r="D181" s="290"/>
      <c r="E181" s="290"/>
      <c r="F181" s="311" t="s">
        <v>374</v>
      </c>
      <c r="G181" s="290"/>
      <c r="H181" s="290" t="s">
        <v>449</v>
      </c>
      <c r="I181" s="290" t="s">
        <v>408</v>
      </c>
      <c r="J181" s="290"/>
      <c r="K181" s="333"/>
    </row>
    <row r="182" ht="15" customHeight="1">
      <c r="B182" s="312"/>
      <c r="C182" s="290" t="s">
        <v>437</v>
      </c>
      <c r="D182" s="290"/>
      <c r="E182" s="290"/>
      <c r="F182" s="311" t="s">
        <v>374</v>
      </c>
      <c r="G182" s="290"/>
      <c r="H182" s="290" t="s">
        <v>450</v>
      </c>
      <c r="I182" s="290" t="s">
        <v>408</v>
      </c>
      <c r="J182" s="290"/>
      <c r="K182" s="333"/>
    </row>
    <row r="183" ht="15" customHeight="1">
      <c r="B183" s="312"/>
      <c r="C183" s="290" t="s">
        <v>110</v>
      </c>
      <c r="D183" s="290"/>
      <c r="E183" s="290"/>
      <c r="F183" s="311" t="s">
        <v>380</v>
      </c>
      <c r="G183" s="290"/>
      <c r="H183" s="290" t="s">
        <v>451</v>
      </c>
      <c r="I183" s="290" t="s">
        <v>376</v>
      </c>
      <c r="J183" s="290">
        <v>50</v>
      </c>
      <c r="K183" s="333"/>
    </row>
    <row r="184" ht="15" customHeight="1">
      <c r="B184" s="312"/>
      <c r="C184" s="290" t="s">
        <v>452</v>
      </c>
      <c r="D184" s="290"/>
      <c r="E184" s="290"/>
      <c r="F184" s="311" t="s">
        <v>380</v>
      </c>
      <c r="G184" s="290"/>
      <c r="H184" s="290" t="s">
        <v>453</v>
      </c>
      <c r="I184" s="290" t="s">
        <v>454</v>
      </c>
      <c r="J184" s="290"/>
      <c r="K184" s="333"/>
    </row>
    <row r="185" ht="15" customHeight="1">
      <c r="B185" s="312"/>
      <c r="C185" s="290" t="s">
        <v>455</v>
      </c>
      <c r="D185" s="290"/>
      <c r="E185" s="290"/>
      <c r="F185" s="311" t="s">
        <v>380</v>
      </c>
      <c r="G185" s="290"/>
      <c r="H185" s="290" t="s">
        <v>456</v>
      </c>
      <c r="I185" s="290" t="s">
        <v>454</v>
      </c>
      <c r="J185" s="290"/>
      <c r="K185" s="333"/>
    </row>
    <row r="186" ht="15" customHeight="1">
      <c r="B186" s="312"/>
      <c r="C186" s="290" t="s">
        <v>457</v>
      </c>
      <c r="D186" s="290"/>
      <c r="E186" s="290"/>
      <c r="F186" s="311" t="s">
        <v>380</v>
      </c>
      <c r="G186" s="290"/>
      <c r="H186" s="290" t="s">
        <v>458</v>
      </c>
      <c r="I186" s="290" t="s">
        <v>454</v>
      </c>
      <c r="J186" s="290"/>
      <c r="K186" s="333"/>
    </row>
    <row r="187" ht="15" customHeight="1">
      <c r="B187" s="312"/>
      <c r="C187" s="345" t="s">
        <v>459</v>
      </c>
      <c r="D187" s="290"/>
      <c r="E187" s="290"/>
      <c r="F187" s="311" t="s">
        <v>380</v>
      </c>
      <c r="G187" s="290"/>
      <c r="H187" s="290" t="s">
        <v>460</v>
      </c>
      <c r="I187" s="290" t="s">
        <v>461</v>
      </c>
      <c r="J187" s="346" t="s">
        <v>462</v>
      </c>
      <c r="K187" s="333"/>
    </row>
    <row r="188" ht="15" customHeight="1">
      <c r="B188" s="312"/>
      <c r="C188" s="296" t="s">
        <v>40</v>
      </c>
      <c r="D188" s="290"/>
      <c r="E188" s="290"/>
      <c r="F188" s="311" t="s">
        <v>374</v>
      </c>
      <c r="G188" s="290"/>
      <c r="H188" s="286" t="s">
        <v>463</v>
      </c>
      <c r="I188" s="290" t="s">
        <v>464</v>
      </c>
      <c r="J188" s="290"/>
      <c r="K188" s="333"/>
    </row>
    <row r="189" ht="15" customHeight="1">
      <c r="B189" s="312"/>
      <c r="C189" s="296" t="s">
        <v>465</v>
      </c>
      <c r="D189" s="290"/>
      <c r="E189" s="290"/>
      <c r="F189" s="311" t="s">
        <v>374</v>
      </c>
      <c r="G189" s="290"/>
      <c r="H189" s="290" t="s">
        <v>466</v>
      </c>
      <c r="I189" s="290" t="s">
        <v>408</v>
      </c>
      <c r="J189" s="290"/>
      <c r="K189" s="333"/>
    </row>
    <row r="190" ht="15" customHeight="1">
      <c r="B190" s="312"/>
      <c r="C190" s="296" t="s">
        <v>467</v>
      </c>
      <c r="D190" s="290"/>
      <c r="E190" s="290"/>
      <c r="F190" s="311" t="s">
        <v>374</v>
      </c>
      <c r="G190" s="290"/>
      <c r="H190" s="290" t="s">
        <v>468</v>
      </c>
      <c r="I190" s="290" t="s">
        <v>408</v>
      </c>
      <c r="J190" s="290"/>
      <c r="K190" s="333"/>
    </row>
    <row r="191" ht="15" customHeight="1">
      <c r="B191" s="312"/>
      <c r="C191" s="296" t="s">
        <v>469</v>
      </c>
      <c r="D191" s="290"/>
      <c r="E191" s="290"/>
      <c r="F191" s="311" t="s">
        <v>380</v>
      </c>
      <c r="G191" s="290"/>
      <c r="H191" s="290" t="s">
        <v>470</v>
      </c>
      <c r="I191" s="290" t="s">
        <v>408</v>
      </c>
      <c r="J191" s="290"/>
      <c r="K191" s="333"/>
    </row>
    <row r="192" ht="15" customHeight="1">
      <c r="B192" s="339"/>
      <c r="C192" s="347"/>
      <c r="D192" s="321"/>
      <c r="E192" s="321"/>
      <c r="F192" s="321"/>
      <c r="G192" s="321"/>
      <c r="H192" s="321"/>
      <c r="I192" s="321"/>
      <c r="J192" s="321"/>
      <c r="K192" s="340"/>
    </row>
    <row r="193" ht="18.75" customHeight="1">
      <c r="B193" s="286"/>
      <c r="C193" s="290"/>
      <c r="D193" s="290"/>
      <c r="E193" s="290"/>
      <c r="F193" s="311"/>
      <c r="G193" s="290"/>
      <c r="H193" s="290"/>
      <c r="I193" s="290"/>
      <c r="J193" s="290"/>
      <c r="K193" s="286"/>
    </row>
    <row r="194" ht="18.75" customHeight="1">
      <c r="B194" s="286"/>
      <c r="C194" s="290"/>
      <c r="D194" s="290"/>
      <c r="E194" s="290"/>
      <c r="F194" s="311"/>
      <c r="G194" s="290"/>
      <c r="H194" s="290"/>
      <c r="I194" s="290"/>
      <c r="J194" s="290"/>
      <c r="K194" s="286"/>
    </row>
    <row r="195" ht="18.75" customHeight="1">
      <c r="B195" s="297"/>
      <c r="C195" s="297"/>
      <c r="D195" s="297"/>
      <c r="E195" s="297"/>
      <c r="F195" s="297"/>
      <c r="G195" s="297"/>
      <c r="H195" s="297"/>
      <c r="I195" s="297"/>
      <c r="J195" s="297"/>
      <c r="K195" s="297"/>
    </row>
    <row r="196" ht="13.5">
      <c r="B196" s="276"/>
      <c r="C196" s="277"/>
      <c r="D196" s="277"/>
      <c r="E196" s="277"/>
      <c r="F196" s="277"/>
      <c r="G196" s="277"/>
      <c r="H196" s="277"/>
      <c r="I196" s="277"/>
      <c r="J196" s="277"/>
      <c r="K196" s="278"/>
    </row>
    <row r="197" ht="21">
      <c r="B197" s="279"/>
      <c r="C197" s="280" t="s">
        <v>471</v>
      </c>
      <c r="D197" s="280"/>
      <c r="E197" s="280"/>
      <c r="F197" s="280"/>
      <c r="G197" s="280"/>
      <c r="H197" s="280"/>
      <c r="I197" s="280"/>
      <c r="J197" s="280"/>
      <c r="K197" s="281"/>
    </row>
    <row r="198" ht="25.5" customHeight="1">
      <c r="B198" s="279"/>
      <c r="C198" s="348" t="s">
        <v>472</v>
      </c>
      <c r="D198" s="348"/>
      <c r="E198" s="348"/>
      <c r="F198" s="348" t="s">
        <v>473</v>
      </c>
      <c r="G198" s="349"/>
      <c r="H198" s="348" t="s">
        <v>474</v>
      </c>
      <c r="I198" s="348"/>
      <c r="J198" s="348"/>
      <c r="K198" s="281"/>
    </row>
    <row r="199" ht="5.25" customHeight="1">
      <c r="B199" s="312"/>
      <c r="C199" s="309"/>
      <c r="D199" s="309"/>
      <c r="E199" s="309"/>
      <c r="F199" s="309"/>
      <c r="G199" s="290"/>
      <c r="H199" s="309"/>
      <c r="I199" s="309"/>
      <c r="J199" s="309"/>
      <c r="K199" s="333"/>
    </row>
    <row r="200" ht="15" customHeight="1">
      <c r="B200" s="312"/>
      <c r="C200" s="290" t="s">
        <v>464</v>
      </c>
      <c r="D200" s="290"/>
      <c r="E200" s="290"/>
      <c r="F200" s="311" t="s">
        <v>41</v>
      </c>
      <c r="G200" s="290"/>
      <c r="H200" s="290" t="s">
        <v>475</v>
      </c>
      <c r="I200" s="290"/>
      <c r="J200" s="290"/>
      <c r="K200" s="333"/>
    </row>
    <row r="201" ht="15" customHeight="1">
      <c r="B201" s="312"/>
      <c r="C201" s="318"/>
      <c r="D201" s="290"/>
      <c r="E201" s="290"/>
      <c r="F201" s="311" t="s">
        <v>42</v>
      </c>
      <c r="G201" s="290"/>
      <c r="H201" s="290" t="s">
        <v>476</v>
      </c>
      <c r="I201" s="290"/>
      <c r="J201" s="290"/>
      <c r="K201" s="333"/>
    </row>
    <row r="202" ht="15" customHeight="1">
      <c r="B202" s="312"/>
      <c r="C202" s="318"/>
      <c r="D202" s="290"/>
      <c r="E202" s="290"/>
      <c r="F202" s="311" t="s">
        <v>45</v>
      </c>
      <c r="G202" s="290"/>
      <c r="H202" s="290" t="s">
        <v>477</v>
      </c>
      <c r="I202" s="290"/>
      <c r="J202" s="290"/>
      <c r="K202" s="333"/>
    </row>
    <row r="203" ht="15" customHeight="1">
      <c r="B203" s="312"/>
      <c r="C203" s="290"/>
      <c r="D203" s="290"/>
      <c r="E203" s="290"/>
      <c r="F203" s="311" t="s">
        <v>43</v>
      </c>
      <c r="G203" s="290"/>
      <c r="H203" s="290" t="s">
        <v>478</v>
      </c>
      <c r="I203" s="290"/>
      <c r="J203" s="290"/>
      <c r="K203" s="333"/>
    </row>
    <row r="204" ht="15" customHeight="1">
      <c r="B204" s="312"/>
      <c r="C204" s="290"/>
      <c r="D204" s="290"/>
      <c r="E204" s="290"/>
      <c r="F204" s="311" t="s">
        <v>44</v>
      </c>
      <c r="G204" s="290"/>
      <c r="H204" s="290" t="s">
        <v>479</v>
      </c>
      <c r="I204" s="290"/>
      <c r="J204" s="290"/>
      <c r="K204" s="333"/>
    </row>
    <row r="205" ht="15" customHeight="1">
      <c r="B205" s="312"/>
      <c r="C205" s="290"/>
      <c r="D205" s="290"/>
      <c r="E205" s="290"/>
      <c r="F205" s="311"/>
      <c r="G205" s="290"/>
      <c r="H205" s="290"/>
      <c r="I205" s="290"/>
      <c r="J205" s="290"/>
      <c r="K205" s="333"/>
    </row>
    <row r="206" ht="15" customHeight="1">
      <c r="B206" s="312"/>
      <c r="C206" s="290" t="s">
        <v>420</v>
      </c>
      <c r="D206" s="290"/>
      <c r="E206" s="290"/>
      <c r="F206" s="311" t="s">
        <v>77</v>
      </c>
      <c r="G206" s="290"/>
      <c r="H206" s="290" t="s">
        <v>480</v>
      </c>
      <c r="I206" s="290"/>
      <c r="J206" s="290"/>
      <c r="K206" s="333"/>
    </row>
    <row r="207" ht="15" customHeight="1">
      <c r="B207" s="312"/>
      <c r="C207" s="318"/>
      <c r="D207" s="290"/>
      <c r="E207" s="290"/>
      <c r="F207" s="311" t="s">
        <v>317</v>
      </c>
      <c r="G207" s="290"/>
      <c r="H207" s="290" t="s">
        <v>318</v>
      </c>
      <c r="I207" s="290"/>
      <c r="J207" s="290"/>
      <c r="K207" s="333"/>
    </row>
    <row r="208" ht="15" customHeight="1">
      <c r="B208" s="312"/>
      <c r="C208" s="290"/>
      <c r="D208" s="290"/>
      <c r="E208" s="290"/>
      <c r="F208" s="311" t="s">
        <v>315</v>
      </c>
      <c r="G208" s="290"/>
      <c r="H208" s="290" t="s">
        <v>481</v>
      </c>
      <c r="I208" s="290"/>
      <c r="J208" s="290"/>
      <c r="K208" s="333"/>
    </row>
    <row r="209" ht="15" customHeight="1">
      <c r="B209" s="350"/>
      <c r="C209" s="318"/>
      <c r="D209" s="318"/>
      <c r="E209" s="318"/>
      <c r="F209" s="311" t="s">
        <v>319</v>
      </c>
      <c r="G209" s="296"/>
      <c r="H209" s="337" t="s">
        <v>320</v>
      </c>
      <c r="I209" s="337"/>
      <c r="J209" s="337"/>
      <c r="K209" s="351"/>
    </row>
    <row r="210" ht="15" customHeight="1">
      <c r="B210" s="350"/>
      <c r="C210" s="318"/>
      <c r="D210" s="318"/>
      <c r="E210" s="318"/>
      <c r="F210" s="311" t="s">
        <v>321</v>
      </c>
      <c r="G210" s="296"/>
      <c r="H210" s="337" t="s">
        <v>482</v>
      </c>
      <c r="I210" s="337"/>
      <c r="J210" s="337"/>
      <c r="K210" s="351"/>
    </row>
    <row r="211" ht="15" customHeight="1">
      <c r="B211" s="350"/>
      <c r="C211" s="318"/>
      <c r="D211" s="318"/>
      <c r="E211" s="318"/>
      <c r="F211" s="352"/>
      <c r="G211" s="296"/>
      <c r="H211" s="353"/>
      <c r="I211" s="353"/>
      <c r="J211" s="353"/>
      <c r="K211" s="351"/>
    </row>
    <row r="212" ht="15" customHeight="1">
      <c r="B212" s="350"/>
      <c r="C212" s="290" t="s">
        <v>444</v>
      </c>
      <c r="D212" s="318"/>
      <c r="E212" s="318"/>
      <c r="F212" s="311">
        <v>1</v>
      </c>
      <c r="G212" s="296"/>
      <c r="H212" s="337" t="s">
        <v>483</v>
      </c>
      <c r="I212" s="337"/>
      <c r="J212" s="337"/>
      <c r="K212" s="351"/>
    </row>
    <row r="213" ht="15" customHeight="1">
      <c r="B213" s="350"/>
      <c r="C213" s="318"/>
      <c r="D213" s="318"/>
      <c r="E213" s="318"/>
      <c r="F213" s="311">
        <v>2</v>
      </c>
      <c r="G213" s="296"/>
      <c r="H213" s="337" t="s">
        <v>484</v>
      </c>
      <c r="I213" s="337"/>
      <c r="J213" s="337"/>
      <c r="K213" s="351"/>
    </row>
    <row r="214" ht="15" customHeight="1">
      <c r="B214" s="350"/>
      <c r="C214" s="318"/>
      <c r="D214" s="318"/>
      <c r="E214" s="318"/>
      <c r="F214" s="311">
        <v>3</v>
      </c>
      <c r="G214" s="296"/>
      <c r="H214" s="337" t="s">
        <v>485</v>
      </c>
      <c r="I214" s="337"/>
      <c r="J214" s="337"/>
      <c r="K214" s="351"/>
    </row>
    <row r="215" ht="15" customHeight="1">
      <c r="B215" s="350"/>
      <c r="C215" s="318"/>
      <c r="D215" s="318"/>
      <c r="E215" s="318"/>
      <c r="F215" s="311">
        <v>4</v>
      </c>
      <c r="G215" s="296"/>
      <c r="H215" s="337" t="s">
        <v>486</v>
      </c>
      <c r="I215" s="337"/>
      <c r="J215" s="337"/>
      <c r="K215" s="351"/>
    </row>
    <row r="216" ht="12.75" customHeight="1">
      <c r="B216" s="354"/>
      <c r="C216" s="355"/>
      <c r="D216" s="355"/>
      <c r="E216" s="355"/>
      <c r="F216" s="355"/>
      <c r="G216" s="355"/>
      <c r="H216" s="355"/>
      <c r="I216" s="355"/>
      <c r="J216" s="355"/>
      <c r="K216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Ivan Tomek</dc:creator>
  <cp:lastModifiedBy>Ivan Tomek</cp:lastModifiedBy>
  <dcterms:created xsi:type="dcterms:W3CDTF">2019-06-25T15:03:39Z</dcterms:created>
  <dcterms:modified xsi:type="dcterms:W3CDTF">2019-06-25T15:03:41Z</dcterms:modified>
</cp:coreProperties>
</file>